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TA" sheetId="1" r:id="rId1"/>
    <sheet name="Sheet1" sheetId="7" r:id="rId2"/>
    <sheet name="Sheet6" sheetId="6" r:id="rId3"/>
    <sheet name="Sheet4" sheetId="4" r:id="rId4"/>
    <sheet name="Sheet5" sheetId="5" r:id="rId5"/>
    <sheet name="Sheet2" sheetId="2" r:id="rId6"/>
    <sheet name="Sheet3" sheetId="3" r:id="rId7"/>
  </sheets>
  <calcPr calcId="152511"/>
</workbook>
</file>

<file path=xl/calcChain.xml><?xml version="1.0" encoding="utf-8"?>
<calcChain xmlns="http://schemas.openxmlformats.org/spreadsheetml/2006/main">
  <c r="J28" i="6" l="1"/>
  <c r="J29" i="6"/>
  <c r="J30" i="6"/>
  <c r="J31" i="6"/>
  <c r="K31" i="6" s="1"/>
  <c r="J27" i="6"/>
  <c r="K27" i="6" s="1"/>
  <c r="K28" i="6"/>
  <c r="K29" i="6"/>
  <c r="K30" i="6"/>
  <c r="E19" i="6"/>
  <c r="D19" i="6" l="1"/>
  <c r="E20" i="6" l="1"/>
  <c r="E21" i="6"/>
  <c r="E22" i="6"/>
  <c r="E23" i="6"/>
  <c r="D20" i="6"/>
  <c r="D21" i="6"/>
  <c r="D22" i="6"/>
  <c r="D23" i="6"/>
</calcChain>
</file>

<file path=xl/sharedStrings.xml><?xml version="1.0" encoding="utf-8"?>
<sst xmlns="http://schemas.openxmlformats.org/spreadsheetml/2006/main" count="189" uniqueCount="122">
  <si>
    <t>total</t>
    <phoneticPr fontId="1" type="noConversion"/>
  </si>
  <si>
    <t>标准误</t>
  </si>
  <si>
    <t>常数</t>
  </si>
  <si>
    <t>0.000**</t>
  </si>
  <si>
    <r>
      <t>* </t>
    </r>
    <r>
      <rPr>
        <i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>&lt;0.05 ** </t>
    </r>
    <r>
      <rPr>
        <i/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>&lt;0.01</t>
    </r>
  </si>
  <si>
    <t>z</t>
  </si>
  <si>
    <t>z</t>
    <phoneticPr fontId="1" type="noConversion"/>
  </si>
  <si>
    <t>p</t>
  </si>
  <si>
    <t>p</t>
    <phoneticPr fontId="1" type="noConversion"/>
  </si>
  <si>
    <t>回归系数</t>
    <phoneticPr fontId="1" type="noConversion"/>
  </si>
  <si>
    <r>
      <t>ln(</t>
    </r>
    <r>
      <rPr>
        <sz val="10"/>
        <color rgb="FF000000"/>
        <rFont val="宋体"/>
        <family val="3"/>
        <charset val="134"/>
      </rPr>
      <t>剂量</t>
    </r>
    <r>
      <rPr>
        <sz val="10"/>
        <color rgb="FF000000"/>
        <rFont val="Times New Roman"/>
        <family val="1"/>
      </rPr>
      <t>)</t>
    </r>
    <phoneticPr fontId="1" type="noConversion"/>
  </si>
  <si>
    <r>
      <t>Probit/Logit</t>
    </r>
    <r>
      <rPr>
        <sz val="10"/>
        <color rgb="FF000000"/>
        <rFont val="楷体"/>
        <family val="3"/>
        <charset val="134"/>
      </rPr>
      <t>回归参数估计</t>
    </r>
    <r>
      <rPr>
        <sz val="10"/>
        <color rgb="FF000000"/>
        <rFont val="Times New Roman"/>
        <family val="1"/>
      </rPr>
      <t/>
    </r>
    <phoneticPr fontId="1" type="noConversion"/>
  </si>
  <si>
    <t>案例分布</t>
  </si>
  <si>
    <t>项</t>
  </si>
  <si>
    <t>总计</t>
    <phoneticPr fontId="1" type="noConversion"/>
  </si>
  <si>
    <t>阳性(Positive)</t>
    <phoneticPr fontId="1" type="noConversion"/>
  </si>
  <si>
    <t>阴性(Negative)</t>
    <phoneticPr fontId="1" type="noConversion"/>
  </si>
  <si>
    <t>n</t>
    <phoneticPr fontId="1" type="noConversion"/>
  </si>
  <si>
    <t>%</t>
    <phoneticPr fontId="1" type="noConversion"/>
  </si>
  <si>
    <t>responses</t>
    <phoneticPr fontId="1" type="noConversion"/>
  </si>
  <si>
    <t>dose</t>
  </si>
  <si>
    <t>dose</t>
    <phoneticPr fontId="1" type="noConversion"/>
  </si>
  <si>
    <t>95% CI</t>
    <phoneticPr fontId="1" type="noConversion"/>
  </si>
  <si>
    <t>概率</t>
  </si>
  <si>
    <r>
      <rPr>
        <sz val="11"/>
        <color rgb="FF000000"/>
        <rFont val="楷体"/>
        <family val="3"/>
        <charset val="134"/>
      </rPr>
      <t>剂量反应表</t>
    </r>
    <phoneticPr fontId="1" type="noConversion"/>
  </si>
  <si>
    <r>
      <rPr>
        <sz val="11"/>
        <color rgb="FF000000"/>
        <rFont val="楷体"/>
        <family val="3"/>
        <charset val="134"/>
      </rPr>
      <t>概率</t>
    </r>
    <phoneticPr fontId="1" type="noConversion"/>
  </si>
  <si>
    <r>
      <rPr>
        <sz val="11"/>
        <color rgb="FF000000"/>
        <rFont val="楷体"/>
        <family val="3"/>
        <charset val="134"/>
      </rPr>
      <t>剂量</t>
    </r>
    <phoneticPr fontId="1" type="noConversion"/>
  </si>
  <si>
    <t>模型卡方检验</t>
  </si>
  <si>
    <t>卡方值</t>
  </si>
  <si>
    <t>df</t>
  </si>
  <si>
    <r>
      <t>Pearson</t>
    </r>
    <r>
      <rPr>
        <sz val="10"/>
        <color rgb="FF000000"/>
        <rFont val="楷体"/>
        <family val="3"/>
        <charset val="134"/>
      </rPr>
      <t>拟合度检验</t>
    </r>
  </si>
  <si>
    <t>参数估计值</t>
  </si>
  <si>
    <t>参数</t>
  </si>
  <si>
    <t>估计</t>
  </si>
  <si>
    <t>Sig.</t>
  </si>
  <si>
    <t>95% 置信区间</t>
  </si>
  <si>
    <t>下限</t>
  </si>
  <si>
    <t>上限</t>
  </si>
  <si>
    <t>截距</t>
  </si>
  <si>
    <t>单元计数和残差</t>
  </si>
  <si>
    <t>数字</t>
  </si>
  <si>
    <t>主体数</t>
  </si>
  <si>
    <t>观测的响应</t>
  </si>
  <si>
    <t>期望的响应</t>
  </si>
  <si>
    <t>残差</t>
  </si>
  <si>
    <t>1</t>
  </si>
  <si>
    <t>2</t>
  </si>
  <si>
    <t>3</t>
  </si>
  <si>
    <t>4</t>
  </si>
  <si>
    <t>5</t>
  </si>
  <si>
    <t>a. LOGIT 模型: LOG(p/(1-p)) = 截距 + BX</t>
  </si>
  <si>
    <t>LOGIT</t>
  </si>
  <si>
    <r>
      <t>LOGIT</t>
    </r>
    <r>
      <rPr>
        <vertAlign val="superscript"/>
        <sz val="9"/>
        <color indexed="8"/>
        <rFont val="MingLiU"/>
        <family val="1"/>
        <charset val="136"/>
      </rPr>
      <t>a</t>
    </r>
  </si>
  <si>
    <t>PROBIT</t>
  </si>
  <si>
    <t>a. PROBIT 模型: PROBIT(p) = 截距 + BX</t>
  </si>
  <si>
    <r>
      <t>PROBIT</t>
    </r>
    <r>
      <rPr>
        <vertAlign val="superscript"/>
        <sz val="9"/>
        <color indexed="8"/>
        <rFont val="Arial"/>
        <family val="2"/>
      </rPr>
      <t>a</t>
    </r>
  </si>
  <si>
    <t>total</t>
    <phoneticPr fontId="1" type="noConversion"/>
  </si>
  <si>
    <t>预测值</t>
    <phoneticPr fontId="1" type="noConversion"/>
  </si>
  <si>
    <t>残差值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</si>
  <si>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</si>
  <si>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</si>
  <si>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</si>
  <si>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</si>
  <si>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</si>
  <si>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效度分析结果 </t>
  </si>
  <si>
    <t>名称</t>
  </si>
  <si>
    <t>因子载荷系数</t>
  </si>
  <si>
    <t>共同度(公因子方差)</t>
  </si>
  <si>
    <t>因子1</t>
  </si>
  <si>
    <t>因子2</t>
  </si>
  <si>
    <t>因子3</t>
  </si>
  <si>
    <t>因子4</t>
  </si>
  <si>
    <t>因子5</t>
  </si>
  <si>
    <t>因子6</t>
  </si>
  <si>
    <t>因子7</t>
  </si>
  <si>
    <t>因子8</t>
  </si>
  <si>
    <t>因子9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</si>
  <si>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</si>
  <si>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</si>
  <si>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</si>
  <si>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</si>
  <si>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</si>
  <si>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</si>
  <si>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</si>
  <si>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</si>
  <si>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</si>
  <si>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</si>
  <si>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</si>
  <si>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</si>
  <si>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</si>
  <si>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</si>
  <si>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</si>
  <si>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</si>
  <si>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</si>
  <si>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</si>
  <si>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</si>
  <si>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</si>
  <si>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</si>
  <si>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</si>
  <si>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</si>
  <si>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</si>
  <si>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</si>
  <si>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</si>
  <si>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</si>
  <si>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</si>
  <si>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</si>
  <si>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</si>
  <si>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</si>
  <si>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</si>
  <si>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</si>
  <si>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特征根值(旋转前)</t>
  </si>
  <si>
    <t>-</t>
  </si>
  <si>
    <t>方差解释率%(旋转前)</t>
  </si>
  <si>
    <t>累积方差解释率%(旋转前)</t>
  </si>
  <si>
    <t>特征根值(旋转后)</t>
  </si>
  <si>
    <t>方差解释率%(旋转后)</t>
  </si>
  <si>
    <t>累积方差解释率%(旋转后)</t>
  </si>
  <si>
    <t>KMO值</t>
  </si>
  <si>
    <t>巴特球形值</t>
  </si>
  <si>
    <t>df</t>
  </si>
  <si>
    <t>p 值</t>
  </si>
  <si>
    <t>备注：表格中数字若有颜色：蓝色表示载荷系数绝对值大于0.4，红色表示共同度(公因子方差)小于0.4。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</si>
</sst>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"/>
    <numFmt numFmtId="177" formatCode="0.0000"/>
    <numFmt numFmtId="178" formatCode="####.000"/>
    <numFmt numFmtId="179" formatCode="###0.000"/>
    <numFmt numFmtId="180" formatCode="###0"/>
  </numFmts>
  <fonts count="2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rgb="FF000000"/>
      <name val="楷体"/>
      <family val="3"/>
      <charset val="134"/>
    </font>
    <font>
      <i/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1"/>
      <color rgb="FF000000"/>
      <name val="楷体"/>
      <family val="3"/>
      <charset val="134"/>
    </font>
    <font>
      <sz val="11"/>
      <color rgb="FF000000"/>
      <name val="Times New Roman"/>
      <family val="1"/>
    </font>
    <font>
      <i/>
      <sz val="11"/>
      <color rgb="FF000000"/>
      <name val="楷体"/>
      <family val="3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.5"/>
      <color rgb="FF555555"/>
      <name val="Arial"/>
      <family val="2"/>
    </font>
    <font>
      <sz val="10"/>
      <name val="Arial"/>
      <family val="2"/>
    </font>
    <font>
      <b/>
      <sz val="9"/>
      <color indexed="8"/>
      <name val="PMingLiU"/>
      <family val="1"/>
      <charset val="136"/>
    </font>
    <font>
      <sz val="9"/>
      <color indexed="8"/>
      <name val="MingLiU"/>
      <family val="1"/>
      <charset val="136"/>
    </font>
    <font>
      <vertAlign val="superscript"/>
      <sz val="9"/>
      <color indexed="8"/>
      <name val="MingLiU"/>
      <family val="1"/>
      <charset val="136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宋体"/>
      <family val="3"/>
      <charset val="134"/>
    </font>
    <font>
      <sz val="11"/>
      <color rgb="FF555555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7EFF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medium">
        <color rgb="FFCAD3DA"/>
      </left>
      <right style="medium">
        <color rgb="FFDDDDDD"/>
      </right>
      <top style="medium">
        <color rgb="FFCAD3DA"/>
      </top>
      <bottom style="medium">
        <color rgb="FFCAD3DA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CAD3DA"/>
      </bottom>
      <diagonal/>
    </border>
    <border>
      <left style="medium">
        <color rgb="FFCAD3DA"/>
      </left>
      <right style="medium">
        <color rgb="FFDDDDDD"/>
      </right>
      <top style="medium">
        <color rgb="FFDDDDDD"/>
      </top>
      <bottom style="medium">
        <color rgb="FFCAD3DA"/>
      </bottom>
      <diagonal/>
    </border>
    <border>
      <left style="medium">
        <color rgb="FFCAD3DA"/>
      </left>
      <right style="medium">
        <color rgb="FFCAD3DA"/>
      </right>
      <top style="medium">
        <color rgb="FFDDDDDD"/>
      </top>
      <bottom style="medium">
        <color rgb="FFCAD3DA"/>
      </bottom>
      <diagonal/>
    </border>
    <border>
      <left style="medium">
        <color rgb="FFDDDDDD"/>
      </left>
      <right style="medium">
        <color rgb="FFDDDDDD"/>
      </right>
      <top style="medium">
        <color rgb="FFCAD3DA"/>
      </top>
      <bottom style="medium">
        <color rgb="FFCAD3DA"/>
      </bottom>
      <diagonal/>
    </border>
    <border>
      <left style="medium">
        <color rgb="FFCAD3DA"/>
      </left>
      <right style="medium">
        <color rgb="FFCAD3DA"/>
      </right>
      <top style="medium">
        <color rgb="FFCAD3DA"/>
      </top>
      <bottom style="medium">
        <color rgb="FFCAD3DA"/>
      </bottom>
      <diagonal/>
    </border>
  </borders>
  <cellStyleXfs count="2">
    <xf numFmtId="0" fontId="0" fillId="0" borderId="0"/>
    <xf numFmtId="0" fontId="12" fillId="0" borderId="0"/>
  </cellStyleXfs>
  <cellXfs count="13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0" fontId="7" fillId="2" borderId="0" xfId="0" applyNumberFormat="1" applyFont="1" applyFill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7" fillId="3" borderId="3" xfId="0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1"/>
    <xf numFmtId="0" fontId="14" fillId="0" borderId="15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2" fillId="0" borderId="0" xfId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178" fontId="14" fillId="0" borderId="17" xfId="1" applyNumberFormat="1" applyFont="1" applyBorder="1" applyAlignment="1">
      <alignment horizontal="center" vertical="center"/>
    </xf>
    <xf numFmtId="178" fontId="14" fillId="0" borderId="18" xfId="1" applyNumberFormat="1" applyFont="1" applyBorder="1" applyAlignment="1">
      <alignment horizontal="center" vertical="center"/>
    </xf>
    <xf numFmtId="179" fontId="14" fillId="0" borderId="18" xfId="1" applyNumberFormat="1" applyFont="1" applyBorder="1" applyAlignment="1">
      <alignment horizontal="center" vertical="center"/>
    </xf>
    <xf numFmtId="178" fontId="14" fillId="0" borderId="19" xfId="1" applyNumberFormat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wrapText="1"/>
    </xf>
    <xf numFmtId="179" fontId="14" fillId="0" borderId="20" xfId="1" applyNumberFormat="1" applyFont="1" applyBorder="1" applyAlignment="1">
      <alignment horizontal="center" vertical="center"/>
    </xf>
    <xf numFmtId="178" fontId="14" fillId="0" borderId="21" xfId="1" applyNumberFormat="1" applyFont="1" applyBorder="1" applyAlignment="1">
      <alignment horizontal="center" vertical="center"/>
    </xf>
    <xf numFmtId="179" fontId="14" fillId="0" borderId="21" xfId="1" applyNumberFormat="1" applyFont="1" applyBorder="1" applyAlignment="1">
      <alignment horizontal="center" vertical="center"/>
    </xf>
    <xf numFmtId="179" fontId="14" fillId="0" borderId="22" xfId="1" applyNumberFormat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179" fontId="14" fillId="0" borderId="17" xfId="1" applyNumberFormat="1" applyFont="1" applyBorder="1" applyAlignment="1">
      <alignment horizontal="center" vertical="center"/>
    </xf>
    <xf numFmtId="180" fontId="14" fillId="0" borderId="18" xfId="1" applyNumberFormat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179" fontId="14" fillId="0" borderId="30" xfId="1" applyNumberFormat="1" applyFont="1" applyBorder="1" applyAlignment="1">
      <alignment horizontal="center" vertical="center"/>
    </xf>
    <xf numFmtId="180" fontId="14" fillId="0" borderId="31" xfId="1" applyNumberFormat="1" applyFont="1" applyBorder="1" applyAlignment="1">
      <alignment horizontal="center" vertical="center"/>
    </xf>
    <xf numFmtId="179" fontId="14" fillId="0" borderId="31" xfId="1" applyNumberFormat="1" applyFont="1" applyBorder="1" applyAlignment="1">
      <alignment horizontal="center" vertical="center"/>
    </xf>
    <xf numFmtId="178" fontId="14" fillId="0" borderId="32" xfId="1" applyNumberFormat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180" fontId="14" fillId="0" borderId="21" xfId="1" applyNumberFormat="1" applyFont="1" applyBorder="1" applyAlignment="1">
      <alignment horizontal="center" vertical="center"/>
    </xf>
    <xf numFmtId="178" fontId="14" fillId="0" borderId="2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25" xfId="1" applyFont="1" applyBorder="1" applyAlignment="1">
      <alignment horizontal="center" wrapText="1"/>
    </xf>
    <xf numFmtId="0" fontId="17" fillId="0" borderId="26" xfId="1" applyFont="1" applyBorder="1" applyAlignment="1">
      <alignment horizontal="center" wrapText="1"/>
    </xf>
    <xf numFmtId="0" fontId="17" fillId="0" borderId="27" xfId="1" applyFont="1" applyBorder="1" applyAlignment="1">
      <alignment horizontal="center" wrapText="1"/>
    </xf>
    <xf numFmtId="179" fontId="17" fillId="0" borderId="18" xfId="1" applyNumberFormat="1" applyFont="1" applyBorder="1" applyAlignment="1">
      <alignment horizontal="right" vertical="center"/>
    </xf>
    <xf numFmtId="178" fontId="17" fillId="0" borderId="19" xfId="1" applyNumberFormat="1" applyFont="1" applyBorder="1" applyAlignment="1">
      <alignment horizontal="right" vertical="center"/>
    </xf>
    <xf numFmtId="179" fontId="17" fillId="0" borderId="20" xfId="1" applyNumberFormat="1" applyFont="1" applyBorder="1" applyAlignment="1">
      <alignment horizontal="right" vertical="center"/>
    </xf>
    <xf numFmtId="179" fontId="17" fillId="0" borderId="21" xfId="1" applyNumberFormat="1" applyFont="1" applyBorder="1" applyAlignment="1">
      <alignment horizontal="right" vertical="center"/>
    </xf>
    <xf numFmtId="0" fontId="12" fillId="0" borderId="0" xfId="1" applyAlignment="1">
      <alignment horizontal="center"/>
    </xf>
    <xf numFmtId="0" fontId="17" fillId="0" borderId="8" xfId="1" applyFont="1" applyBorder="1" applyAlignment="1">
      <alignment horizontal="center" vertical="top"/>
    </xf>
    <xf numFmtId="179" fontId="17" fillId="0" borderId="17" xfId="1" applyNumberFormat="1" applyFont="1" applyBorder="1" applyAlignment="1">
      <alignment horizontal="center" vertical="center"/>
    </xf>
    <xf numFmtId="180" fontId="17" fillId="0" borderId="18" xfId="1" applyNumberFormat="1" applyFont="1" applyBorder="1" applyAlignment="1">
      <alignment horizontal="center" vertical="center"/>
    </xf>
    <xf numFmtId="179" fontId="17" fillId="0" borderId="18" xfId="1" applyNumberFormat="1" applyFont="1" applyBorder="1" applyAlignment="1">
      <alignment horizontal="center" vertical="center"/>
    </xf>
    <xf numFmtId="178" fontId="17" fillId="0" borderId="19" xfId="1" applyNumberFormat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top"/>
    </xf>
    <xf numFmtId="179" fontId="17" fillId="0" borderId="30" xfId="1" applyNumberFormat="1" applyFont="1" applyBorder="1" applyAlignment="1">
      <alignment horizontal="center" vertical="center"/>
    </xf>
    <xf numFmtId="180" fontId="17" fillId="0" borderId="31" xfId="1" applyNumberFormat="1" applyFont="1" applyBorder="1" applyAlignment="1">
      <alignment horizontal="center" vertical="center"/>
    </xf>
    <xf numFmtId="179" fontId="17" fillId="0" borderId="31" xfId="1" applyNumberFormat="1" applyFont="1" applyBorder="1" applyAlignment="1">
      <alignment horizontal="center" vertical="center"/>
    </xf>
    <xf numFmtId="178" fontId="17" fillId="0" borderId="32" xfId="1" applyNumberFormat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top"/>
    </xf>
    <xf numFmtId="179" fontId="17" fillId="0" borderId="20" xfId="1" applyNumberFormat="1" applyFont="1" applyBorder="1" applyAlignment="1">
      <alignment horizontal="center" vertical="center"/>
    </xf>
    <xf numFmtId="180" fontId="17" fillId="0" borderId="21" xfId="1" applyNumberFormat="1" applyFont="1" applyBorder="1" applyAlignment="1">
      <alignment horizontal="center" vertical="center"/>
    </xf>
    <xf numFmtId="179" fontId="17" fillId="0" borderId="21" xfId="1" applyNumberFormat="1" applyFont="1" applyBorder="1" applyAlignment="1">
      <alignment horizontal="center" vertical="center"/>
    </xf>
    <xf numFmtId="178" fontId="17" fillId="0" borderId="22" xfId="1" applyNumberFormat="1" applyFont="1" applyBorder="1" applyAlignment="1">
      <alignment horizontal="center" vertical="center"/>
    </xf>
    <xf numFmtId="0" fontId="17" fillId="0" borderId="15" xfId="1" applyFont="1" applyBorder="1" applyAlignment="1">
      <alignment horizontal="center" wrapText="1"/>
    </xf>
    <xf numFmtId="0" fontId="17" fillId="0" borderId="16" xfId="1" applyFont="1" applyBorder="1" applyAlignment="1">
      <alignment horizontal="center" wrapText="1"/>
    </xf>
    <xf numFmtId="0" fontId="17" fillId="0" borderId="8" xfId="1" applyFont="1" applyBorder="1" applyAlignment="1">
      <alignment horizontal="left" vertical="top" wrapText="1"/>
    </xf>
    <xf numFmtId="178" fontId="17" fillId="0" borderId="17" xfId="1" applyNumberFormat="1" applyFont="1" applyBorder="1" applyAlignment="1">
      <alignment horizontal="right" vertical="center"/>
    </xf>
    <xf numFmtId="178" fontId="17" fillId="0" borderId="18" xfId="1" applyNumberFormat="1" applyFont="1" applyBorder="1" applyAlignment="1">
      <alignment horizontal="right" vertical="center"/>
    </xf>
    <xf numFmtId="0" fontId="17" fillId="0" borderId="13" xfId="1" applyFont="1" applyBorder="1" applyAlignment="1">
      <alignment horizontal="left" vertical="top" wrapText="1"/>
    </xf>
    <xf numFmtId="178" fontId="17" fillId="0" borderId="21" xfId="1" applyNumberFormat="1" applyFont="1" applyBorder="1" applyAlignment="1">
      <alignment horizontal="right" vertical="center"/>
    </xf>
    <xf numFmtId="179" fontId="17" fillId="0" borderId="22" xfId="1" applyNumberFormat="1" applyFont="1" applyBorder="1" applyAlignment="1">
      <alignment horizontal="right" vertical="center"/>
    </xf>
    <xf numFmtId="0" fontId="19" fillId="0" borderId="26" xfId="1" applyFont="1" applyBorder="1" applyAlignment="1">
      <alignment horizontal="center" wrapText="1"/>
    </xf>
    <xf numFmtId="10" fontId="0" fillId="0" borderId="0" xfId="0" applyNumberFormat="1"/>
    <xf numFmtId="0" fontId="20" fillId="2" borderId="33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17" fillId="0" borderId="7" xfId="1" applyFont="1" applyBorder="1" applyAlignment="1">
      <alignment horizontal="left" vertical="top" wrapText="1"/>
    </xf>
    <xf numFmtId="0" fontId="17" fillId="0" borderId="12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center" wrapText="1"/>
    </xf>
    <xf numFmtId="0" fontId="17" fillId="0" borderId="23" xfId="1" applyFont="1" applyBorder="1" applyAlignment="1">
      <alignment horizontal="center" wrapText="1"/>
    </xf>
    <xf numFmtId="0" fontId="17" fillId="0" borderId="24" xfId="1" applyFont="1" applyBorder="1" applyAlignment="1">
      <alignment horizontal="center" wrapText="1"/>
    </xf>
    <xf numFmtId="0" fontId="17" fillId="0" borderId="7" xfId="1" applyFont="1" applyBorder="1" applyAlignment="1">
      <alignment horizontal="center" vertical="top" wrapText="1"/>
    </xf>
    <xf numFmtId="0" fontId="17" fillId="0" borderId="28" xfId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 vertical="top" wrapText="1"/>
    </xf>
    <xf numFmtId="0" fontId="17" fillId="0" borderId="7" xfId="1" applyFont="1" applyBorder="1" applyAlignment="1">
      <alignment horizontal="left" wrapText="1"/>
    </xf>
    <xf numFmtId="0" fontId="17" fillId="0" borderId="8" xfId="1" applyFont="1" applyBorder="1" applyAlignment="1">
      <alignment horizontal="left" wrapText="1"/>
    </xf>
    <xf numFmtId="0" fontId="17" fillId="0" borderId="12" xfId="1" applyFont="1" applyBorder="1" applyAlignment="1">
      <alignment horizontal="left" wrapText="1"/>
    </xf>
    <xf numFmtId="0" fontId="17" fillId="0" borderId="13" xfId="1" applyFont="1" applyBorder="1" applyAlignment="1">
      <alignment horizontal="left" wrapText="1"/>
    </xf>
    <xf numFmtId="0" fontId="17" fillId="0" borderId="9" xfId="1" applyFont="1" applyBorder="1" applyAlignment="1">
      <alignment horizontal="center" wrapText="1"/>
    </xf>
    <xf numFmtId="0" fontId="17" fillId="0" borderId="14" xfId="1" applyFont="1" applyBorder="1" applyAlignment="1">
      <alignment horizontal="center" wrapText="1"/>
    </xf>
    <xf numFmtId="0" fontId="17" fillId="0" borderId="10" xfId="1" applyFont="1" applyBorder="1" applyAlignment="1">
      <alignment horizontal="center" wrapText="1"/>
    </xf>
    <xf numFmtId="0" fontId="17" fillId="0" borderId="15" xfId="1" applyFont="1" applyBorder="1" applyAlignment="1">
      <alignment horizontal="center" wrapText="1"/>
    </xf>
    <xf numFmtId="0" fontId="17" fillId="0" borderId="11" xfId="1" applyFont="1" applyBorder="1" applyAlignment="1">
      <alignment horizont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C6"/>
    </sheetView>
  </sheetViews>
  <sheetFormatPr defaultRowHeight="15.75"/>
  <cols>
    <col min="1" max="2" width="9" style="18"/>
    <col min="3" max="3" width="10.5" style="18" bestFit="1" customWidth="1"/>
    <col min="4" max="16384" width="9" style="18"/>
  </cols>
  <sheetData>
    <row r="1" spans="1:3">
      <c r="A1" s="17" t="s">
        <v>21</v>
      </c>
      <c r="B1" s="17" t="s">
        <v>0</v>
      </c>
      <c r="C1" s="17" t="s">
        <v>19</v>
      </c>
    </row>
    <row r="2" spans="1:3">
      <c r="A2" s="17">
        <v>10.199999999999999</v>
      </c>
      <c r="B2" s="17">
        <v>50</v>
      </c>
      <c r="C2" s="17">
        <v>44</v>
      </c>
    </row>
    <row r="3" spans="1:3">
      <c r="A3" s="17">
        <v>7.7</v>
      </c>
      <c r="B3" s="17">
        <v>49</v>
      </c>
      <c r="C3" s="17">
        <v>42</v>
      </c>
    </row>
    <row r="4" spans="1:3">
      <c r="A4" s="17">
        <v>5.0999999999999996</v>
      </c>
      <c r="B4" s="17">
        <v>46</v>
      </c>
      <c r="C4" s="17">
        <v>24</v>
      </c>
    </row>
    <row r="5" spans="1:3">
      <c r="A5" s="17">
        <v>3.8</v>
      </c>
      <c r="B5" s="17">
        <v>48</v>
      </c>
      <c r="C5" s="17">
        <v>16</v>
      </c>
    </row>
    <row r="6" spans="1:3">
      <c r="A6" s="17">
        <v>2.6</v>
      </c>
      <c r="B6" s="17">
        <v>50</v>
      </c>
      <c r="C6" s="17">
        <v>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B18" sqref="B18:B22"/>
    </sheetView>
  </sheetViews>
  <sheetFormatPr defaultRowHeight="13.5"/>
  <sheetData>
    <row r="1" spans="1:18">
      <c r="A1" t="s">
        <v>59</v>
      </c>
      <c r="B1" t="s">
        <v>60</v>
      </c>
      <c r="C1" t="s">
        <v>61</v>
      </c>
      <c r="D1" t="s">
        <v>62</v>
      </c>
      <c r="E1" t="s">
        <v>63</v>
      </c>
      <c r="H1" t="s">
        <v>64</v>
      </c>
    </row>
    <row r="2" spans="1:18">
      <c r="A2" t="s">
        <v>77</v>
      </c>
      <c r="B2" t="s">
        <v>83</v>
      </c>
      <c r="C2" t="s">
        <v>89</v>
      </c>
      <c r="D2" t="s">
        <v>95</v>
      </c>
      <c r="E2" t="s">
        <v>104</v>
      </c>
      <c r="H2" t="s">
        <v>65</v>
      </c>
      <c r="I2" t="s">
        <v>66</v>
      </c>
      <c r="R2" t="s">
        <v>67</v>
      </c>
    </row>
    <row r="3" spans="1:18">
      <c r="A3" t="s">
        <v>78</v>
      </c>
      <c r="B3" t="s">
        <v>84</v>
      </c>
      <c r="C3" t="s">
        <v>90</v>
      </c>
      <c r="D3" t="s">
        <v>96</v>
      </c>
      <c r="E3" t="s">
        <v>105</v>
      </c>
      <c r="I3" t="s">
        <v>68</v>
      </c>
      <c r="J3" t="s">
        <v>69</v>
      </c>
      <c r="K3" t="s">
        <v>70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</row>
    <row r="4" spans="1:18">
      <c r="A4" t="s">
        <v>79</v>
      </c>
      <c r="B4" t="s">
        <v>85</v>
      </c>
      <c r="C4" t="s">
        <v>91</v>
      </c>
      <c r="D4" t="s">
        <v>97</v>
      </c>
      <c r="E4" t="s">
        <v>106</v>
      </c>
      <c r="H4" t="s">
        <v>77</v>
      </c>
      <c r="I4">
        <v>2.8000000000000001E-2</v>
      </c>
      <c r="J4">
        <v>0.83399999999999996</v>
      </c>
      <c r="K4">
        <v>0.128</v>
      </c>
      <c r="L4">
        <v>0.10299999999999999</v>
      </c>
      <c r="M4">
        <v>-0.03</v>
      </c>
      <c r="N4">
        <v>8.6999999999999994E-2</v>
      </c>
      <c r="O4">
        <v>0.11600000000000001</v>
      </c>
      <c r="P4">
        <v>1.6E-2</v>
      </c>
      <c r="Q4">
        <v>-4.1000000000000002E-2</v>
      </c>
      <c r="R4">
        <v>0.747</v>
      </c>
    </row>
    <row r="5" spans="1:18">
      <c r="A5" t="s">
        <v>80</v>
      </c>
      <c r="B5" t="s">
        <v>86</v>
      </c>
      <c r="C5" t="s">
        <v>92</v>
      </c>
      <c r="D5" t="s">
        <v>98</v>
      </c>
      <c r="E5" t="s">
        <v>107</v>
      </c>
      <c r="H5" t="s">
        <v>78</v>
      </c>
      <c r="I5">
        <v>0.156</v>
      </c>
      <c r="J5">
        <v>0.85399999999999998</v>
      </c>
      <c r="K5">
        <v>9.4E-2</v>
      </c>
      <c r="L5">
        <v>0.1</v>
      </c>
      <c r="M5">
        <v>1.7999999999999999E-2</v>
      </c>
      <c r="N5">
        <v>0.129</v>
      </c>
      <c r="O5">
        <v>6.9000000000000006E-2</v>
      </c>
      <c r="P5">
        <v>0.03</v>
      </c>
      <c r="Q5">
        <v>4.0000000000000001E-3</v>
      </c>
      <c r="R5">
        <v>0.79500000000000004</v>
      </c>
    </row>
    <row r="6" spans="1:18">
      <c r="A6" t="s">
        <v>81</v>
      </c>
      <c r="B6" t="s">
        <v>87</v>
      </c>
      <c r="C6" t="s">
        <v>93</v>
      </c>
      <c r="D6" t="s">
        <v>99</v>
      </c>
      <c r="E6" t="s">
        <v>108</v>
      </c>
      <c r="H6" t="s">
        <v>79</v>
      </c>
      <c r="I6">
        <v>0.20599999999999999</v>
      </c>
      <c r="J6">
        <v>0.78800000000000003</v>
      </c>
      <c r="K6">
        <v>-3.0000000000000001E-3</v>
      </c>
      <c r="L6">
        <v>-2.5000000000000001E-2</v>
      </c>
      <c r="M6">
        <v>0.112</v>
      </c>
      <c r="N6">
        <v>5.0000000000000001E-3</v>
      </c>
      <c r="O6">
        <v>4.2999999999999997E-2</v>
      </c>
      <c r="P6">
        <v>-3.1E-2</v>
      </c>
      <c r="Q6">
        <v>3.4000000000000002E-2</v>
      </c>
      <c r="R6">
        <v>0.68100000000000005</v>
      </c>
    </row>
    <row r="7" spans="1:18">
      <c r="A7" t="s">
        <v>82</v>
      </c>
      <c r="B7" t="s">
        <v>88</v>
      </c>
      <c r="C7" t="s">
        <v>94</v>
      </c>
      <c r="D7" t="s">
        <v>100</v>
      </c>
      <c r="E7" t="s">
        <v>109</v>
      </c>
      <c r="H7" t="s">
        <v>80</v>
      </c>
      <c r="I7">
        <v>0.14299999999999999</v>
      </c>
      <c r="J7">
        <v>0.23499999999999999</v>
      </c>
      <c r="K7">
        <v>-1.4999999999999999E-2</v>
      </c>
      <c r="L7">
        <v>0.182</v>
      </c>
      <c r="M7">
        <v>-0.121</v>
      </c>
      <c r="N7">
        <v>0.105</v>
      </c>
      <c r="O7">
        <v>0.71699999999999997</v>
      </c>
      <c r="P7">
        <v>4.3999999999999997E-2</v>
      </c>
      <c r="Q7">
        <v>-1.9E-2</v>
      </c>
      <c r="R7">
        <v>0.65</v>
      </c>
    </row>
    <row r="8" spans="1:18">
      <c r="D8" t="s">
        <v>101</v>
      </c>
      <c r="H8" t="s">
        <v>81</v>
      </c>
      <c r="I8">
        <v>0.16900000000000001</v>
      </c>
      <c r="J8">
        <v>1E-3</v>
      </c>
      <c r="K8">
        <v>0.183</v>
      </c>
      <c r="L8">
        <v>-2.4E-2</v>
      </c>
      <c r="M8">
        <v>0.185</v>
      </c>
      <c r="N8">
        <v>0.02</v>
      </c>
      <c r="O8">
        <v>0.753</v>
      </c>
      <c r="P8">
        <v>-4.3999999999999997E-2</v>
      </c>
      <c r="Q8">
        <v>5.1999999999999998E-2</v>
      </c>
      <c r="R8">
        <v>0.66900000000000004</v>
      </c>
    </row>
    <row r="9" spans="1:18">
      <c r="D9" t="s">
        <v>102</v>
      </c>
      <c r="H9" t="s">
        <v>82</v>
      </c>
      <c r="I9">
        <v>-0.16</v>
      </c>
      <c r="J9">
        <v>5.5E-2</v>
      </c>
      <c r="K9">
        <v>0.44</v>
      </c>
      <c r="L9">
        <v>0.14499999999999999</v>
      </c>
      <c r="M9">
        <v>2.1999999999999999E-2</v>
      </c>
      <c r="N9">
        <v>2.8000000000000001E-2</v>
      </c>
      <c r="O9">
        <v>0.52800000000000002</v>
      </c>
      <c r="P9">
        <v>-5.2999999999999999E-2</v>
      </c>
      <c r="Q9">
        <v>-1.7999999999999999E-2</v>
      </c>
      <c r="R9">
        <v>0.52600000000000002</v>
      </c>
    </row>
    <row r="10" spans="1:18">
      <c r="D10" t="s">
        <v>103</v>
      </c>
      <c r="H10" t="s">
        <v>83</v>
      </c>
      <c r="I10">
        <v>5.8999999999999997E-2</v>
      </c>
      <c r="J10">
        <v>0.11799999999999999</v>
      </c>
      <c r="K10">
        <v>0.54500000000000004</v>
      </c>
      <c r="L10">
        <v>0.13200000000000001</v>
      </c>
      <c r="M10">
        <v>3.1E-2</v>
      </c>
      <c r="N10">
        <v>0.06</v>
      </c>
      <c r="O10">
        <v>0.19</v>
      </c>
      <c r="P10">
        <v>-6.7000000000000004E-2</v>
      </c>
      <c r="Q10">
        <v>7.1999999999999995E-2</v>
      </c>
      <c r="R10">
        <v>0.38200000000000001</v>
      </c>
    </row>
    <row r="11" spans="1:18">
      <c r="H11" t="s">
        <v>84</v>
      </c>
      <c r="I11">
        <v>0.63400000000000001</v>
      </c>
      <c r="J11">
        <v>0.185</v>
      </c>
      <c r="K11">
        <v>1.0999999999999999E-2</v>
      </c>
      <c r="L11">
        <v>0.124</v>
      </c>
      <c r="M11">
        <v>0.109</v>
      </c>
      <c r="N11">
        <v>2.5000000000000001E-2</v>
      </c>
      <c r="O11">
        <v>0.113</v>
      </c>
      <c r="P11">
        <v>-2.7E-2</v>
      </c>
      <c r="Q11">
        <v>0.02</v>
      </c>
      <c r="R11">
        <v>0.47699999999999998</v>
      </c>
    </row>
    <row r="12" spans="1:18">
      <c r="H12" t="s">
        <v>85</v>
      </c>
      <c r="I12">
        <v>-0.20699999999999999</v>
      </c>
      <c r="J12">
        <v>7.0000000000000001E-3</v>
      </c>
      <c r="K12">
        <v>0.56799999999999995</v>
      </c>
      <c r="L12">
        <v>4.5999999999999999E-2</v>
      </c>
      <c r="M12">
        <v>9.5000000000000001E-2</v>
      </c>
      <c r="N12">
        <v>5.2999999999999999E-2</v>
      </c>
      <c r="O12">
        <v>0.17599999999999999</v>
      </c>
      <c r="P12">
        <v>0.28000000000000003</v>
      </c>
      <c r="Q12">
        <v>-0.10199999999999999</v>
      </c>
      <c r="R12">
        <v>0.499</v>
      </c>
    </row>
    <row r="13" spans="1:18">
      <c r="H13" t="s">
        <v>86</v>
      </c>
      <c r="I13">
        <v>0.29499999999999998</v>
      </c>
      <c r="J13">
        <v>0.14799999999999999</v>
      </c>
      <c r="K13">
        <v>0.214</v>
      </c>
      <c r="L13">
        <v>0.01</v>
      </c>
      <c r="M13">
        <v>-0.38900000000000001</v>
      </c>
      <c r="N13">
        <v>0.35399999999999998</v>
      </c>
      <c r="O13">
        <v>7.2999999999999995E-2</v>
      </c>
      <c r="P13">
        <v>0</v>
      </c>
      <c r="Q13">
        <v>1.2999999999999999E-2</v>
      </c>
      <c r="R13">
        <v>0.437</v>
      </c>
    </row>
    <row r="14" spans="1:18">
      <c r="H14" t="s">
        <v>87</v>
      </c>
      <c r="I14">
        <v>0.14000000000000001</v>
      </c>
      <c r="J14">
        <v>6.0999999999999999E-2</v>
      </c>
      <c r="K14">
        <v>0.71399999999999997</v>
      </c>
      <c r="L14">
        <v>-0.04</v>
      </c>
      <c r="M14">
        <v>-4.4999999999999998E-2</v>
      </c>
      <c r="N14">
        <v>0.222</v>
      </c>
      <c r="O14">
        <v>-8.9999999999999993E-3</v>
      </c>
      <c r="P14">
        <v>3.0000000000000001E-3</v>
      </c>
      <c r="Q14">
        <v>2.5000000000000001E-2</v>
      </c>
      <c r="R14">
        <v>0.58699999999999997</v>
      </c>
    </row>
    <row r="15" spans="1:18">
      <c r="H15" t="s">
        <v>88</v>
      </c>
      <c r="I15">
        <v>0.67500000000000004</v>
      </c>
      <c r="J15">
        <v>0.114</v>
      </c>
      <c r="K15">
        <v>0.17100000000000001</v>
      </c>
      <c r="L15">
        <v>5.1999999999999998E-2</v>
      </c>
      <c r="M15">
        <v>0.09</v>
      </c>
      <c r="N15">
        <v>0.17100000000000001</v>
      </c>
      <c r="O15">
        <v>0.01</v>
      </c>
      <c r="P15">
        <v>-0.05</v>
      </c>
      <c r="Q15">
        <v>0.123</v>
      </c>
      <c r="R15">
        <v>0.55600000000000005</v>
      </c>
    </row>
    <row r="16" spans="1:18">
      <c r="H16" t="s">
        <v>89</v>
      </c>
      <c r="I16">
        <v>0.67400000000000004</v>
      </c>
      <c r="J16">
        <v>3.2000000000000001E-2</v>
      </c>
      <c r="K16">
        <v>-3.5000000000000003E-2</v>
      </c>
      <c r="L16">
        <v>0.108</v>
      </c>
      <c r="M16">
        <v>4.2000000000000003E-2</v>
      </c>
      <c r="N16">
        <v>-4.5999999999999999E-2</v>
      </c>
      <c r="O16">
        <v>0.09</v>
      </c>
      <c r="P16">
        <v>2.5999999999999999E-2</v>
      </c>
      <c r="Q16">
        <v>-4.7E-2</v>
      </c>
      <c r="R16">
        <v>0.48299999999999998</v>
      </c>
    </row>
    <row r="17" spans="1:18" ht="14.25" thickBot="1">
      <c r="H17" t="s">
        <v>90</v>
      </c>
      <c r="I17">
        <v>0.33100000000000002</v>
      </c>
      <c r="J17">
        <v>4.8000000000000001E-2</v>
      </c>
      <c r="K17">
        <v>0.54900000000000004</v>
      </c>
      <c r="L17">
        <v>0.153</v>
      </c>
      <c r="M17">
        <v>0.21099999999999999</v>
      </c>
      <c r="N17">
        <v>-9.4E-2</v>
      </c>
      <c r="O17">
        <v>-7.2999999999999995E-2</v>
      </c>
      <c r="P17">
        <v>8.9999999999999993E-3</v>
      </c>
      <c r="Q17">
        <v>1E-3</v>
      </c>
      <c r="R17">
        <v>0.495</v>
      </c>
    </row>
    <row r="18" spans="1:18" ht="14.25" thickBot="1">
      <c r="A18" s="89">
        <v>10.199999999999999</v>
      </c>
      <c r="B18" s="90">
        <v>50</v>
      </c>
      <c r="C18" s="91">
        <v>44</v>
      </c>
      <c r="H18" t="s">
        <v>91</v>
      </c>
      <c r="I18">
        <v>0.63500000000000001</v>
      </c>
      <c r="J18">
        <v>0.112</v>
      </c>
      <c r="K18">
        <v>0</v>
      </c>
      <c r="L18">
        <v>4.1000000000000002E-2</v>
      </c>
      <c r="M18">
        <v>0.22800000000000001</v>
      </c>
      <c r="N18">
        <v>0.02</v>
      </c>
      <c r="O18">
        <v>2.8000000000000001E-2</v>
      </c>
      <c r="P18">
        <v>0.158</v>
      </c>
      <c r="Q18">
        <v>4.0000000000000001E-3</v>
      </c>
      <c r="R18">
        <v>0.496</v>
      </c>
    </row>
    <row r="19" spans="1:18" ht="14.25" thickBot="1">
      <c r="A19" s="92">
        <v>7.7</v>
      </c>
      <c r="B19" s="88">
        <v>49</v>
      </c>
      <c r="C19" s="93">
        <v>42</v>
      </c>
      <c r="H19" t="s">
        <v>92</v>
      </c>
      <c r="I19">
        <v>0.46500000000000002</v>
      </c>
      <c r="J19">
        <v>9.5000000000000001E-2</v>
      </c>
      <c r="K19">
        <v>0.32100000000000001</v>
      </c>
      <c r="L19">
        <v>0.25800000000000001</v>
      </c>
      <c r="M19">
        <v>-0.13</v>
      </c>
      <c r="N19">
        <v>-6.7000000000000004E-2</v>
      </c>
      <c r="O19">
        <v>-2.8000000000000001E-2</v>
      </c>
      <c r="P19">
        <v>-8.3000000000000004E-2</v>
      </c>
      <c r="Q19">
        <v>-3.9E-2</v>
      </c>
      <c r="R19">
        <v>0.42599999999999999</v>
      </c>
    </row>
    <row r="20" spans="1:18" ht="14.25" thickBot="1">
      <c r="A20" s="94">
        <v>5.0999999999999996</v>
      </c>
      <c r="B20" s="87">
        <v>46</v>
      </c>
      <c r="C20" s="95">
        <v>24</v>
      </c>
      <c r="H20" t="s">
        <v>93</v>
      </c>
      <c r="I20">
        <v>0.61299999999999999</v>
      </c>
      <c r="J20">
        <v>3.3000000000000002E-2</v>
      </c>
      <c r="K20">
        <v>-2.1999999999999999E-2</v>
      </c>
      <c r="L20">
        <v>3.1E-2</v>
      </c>
      <c r="M20">
        <v>0.121</v>
      </c>
      <c r="N20">
        <v>0.18</v>
      </c>
      <c r="O20">
        <v>-3.1E-2</v>
      </c>
      <c r="P20">
        <v>-2E-3</v>
      </c>
      <c r="Q20">
        <v>-7.0000000000000007E-2</v>
      </c>
      <c r="R20">
        <v>0.43099999999999999</v>
      </c>
    </row>
    <row r="21" spans="1:18" ht="14.25" thickBot="1">
      <c r="A21" s="92">
        <v>3.8</v>
      </c>
      <c r="B21" s="88">
        <v>48</v>
      </c>
      <c r="C21" s="93">
        <v>16</v>
      </c>
      <c r="H21" t="s">
        <v>94</v>
      </c>
      <c r="I21">
        <v>0.504</v>
      </c>
      <c r="J21">
        <v>7.4999999999999997E-2</v>
      </c>
      <c r="K21">
        <v>3.0000000000000001E-3</v>
      </c>
      <c r="L21">
        <v>-7.3999999999999996E-2</v>
      </c>
      <c r="M21">
        <v>0.48199999999999998</v>
      </c>
      <c r="N21">
        <v>6.4000000000000001E-2</v>
      </c>
      <c r="O21">
        <v>9.6000000000000002E-2</v>
      </c>
      <c r="P21">
        <v>0.05</v>
      </c>
      <c r="Q21">
        <v>-0.03</v>
      </c>
      <c r="R21">
        <v>0.51400000000000001</v>
      </c>
    </row>
    <row r="22" spans="1:18" ht="14.25" thickBot="1">
      <c r="A22" s="94">
        <v>2.6</v>
      </c>
      <c r="B22" s="87">
        <v>50</v>
      </c>
      <c r="C22" s="95">
        <v>6</v>
      </c>
      <c r="H22" t="s">
        <v>95</v>
      </c>
      <c r="I22">
        <v>-2.8000000000000001E-2</v>
      </c>
      <c r="J22">
        <v>2.4E-2</v>
      </c>
      <c r="K22">
        <v>0.47199999999999998</v>
      </c>
      <c r="L22">
        <v>0.49199999999999999</v>
      </c>
      <c r="M22">
        <v>-6.0000000000000001E-3</v>
      </c>
      <c r="N22">
        <v>0.21099999999999999</v>
      </c>
      <c r="O22">
        <v>0.13100000000000001</v>
      </c>
      <c r="P22">
        <v>-6.3E-2</v>
      </c>
      <c r="Q22">
        <v>-1.0999999999999999E-2</v>
      </c>
      <c r="R22">
        <v>0.53200000000000003</v>
      </c>
    </row>
    <row r="23" spans="1:18">
      <c r="H23" t="s">
        <v>96</v>
      </c>
      <c r="I23">
        <v>0.26600000000000001</v>
      </c>
      <c r="J23">
        <v>4.9000000000000002E-2</v>
      </c>
      <c r="K23">
        <v>7.0999999999999994E-2</v>
      </c>
      <c r="L23">
        <v>0.182</v>
      </c>
      <c r="M23">
        <v>0.67900000000000005</v>
      </c>
      <c r="N23">
        <v>-7.0000000000000001E-3</v>
      </c>
      <c r="O23">
        <v>5.6000000000000001E-2</v>
      </c>
      <c r="P23">
        <v>-4.7E-2</v>
      </c>
      <c r="Q23">
        <v>-7.0000000000000001E-3</v>
      </c>
      <c r="R23">
        <v>0.57799999999999996</v>
      </c>
    </row>
    <row r="24" spans="1:18">
      <c r="H24" t="s">
        <v>97</v>
      </c>
      <c r="I24">
        <v>-7.1999999999999995E-2</v>
      </c>
      <c r="J24">
        <v>-2E-3</v>
      </c>
      <c r="K24">
        <v>0.34</v>
      </c>
      <c r="L24">
        <v>0.46700000000000003</v>
      </c>
      <c r="M24">
        <v>-5.1999999999999998E-2</v>
      </c>
      <c r="N24">
        <v>1.7999999999999999E-2</v>
      </c>
      <c r="O24">
        <v>0.22500000000000001</v>
      </c>
      <c r="P24">
        <v>0.14899999999999999</v>
      </c>
      <c r="Q24">
        <v>-0.20300000000000001</v>
      </c>
      <c r="R24">
        <v>0.45600000000000002</v>
      </c>
    </row>
    <row r="25" spans="1:18">
      <c r="H25" t="s">
        <v>98</v>
      </c>
      <c r="I25">
        <v>0.27700000000000002</v>
      </c>
      <c r="J25">
        <v>0.39800000000000002</v>
      </c>
      <c r="K25">
        <v>8.5000000000000006E-2</v>
      </c>
      <c r="L25">
        <v>0.34499999999999997</v>
      </c>
      <c r="M25">
        <v>5.3999999999999999E-2</v>
      </c>
      <c r="N25">
        <v>0.31</v>
      </c>
      <c r="O25">
        <v>1.4E-2</v>
      </c>
      <c r="P25">
        <v>5.8000000000000003E-2</v>
      </c>
      <c r="Q25">
        <v>-3.7999999999999999E-2</v>
      </c>
      <c r="R25">
        <v>0.46500000000000002</v>
      </c>
    </row>
    <row r="26" spans="1:18">
      <c r="H26" t="s">
        <v>99</v>
      </c>
      <c r="I26">
        <v>0.23</v>
      </c>
      <c r="J26">
        <v>0.112</v>
      </c>
      <c r="K26">
        <v>-6.0000000000000001E-3</v>
      </c>
      <c r="L26">
        <v>0.65700000000000003</v>
      </c>
      <c r="M26">
        <v>0.14599999999999999</v>
      </c>
      <c r="N26">
        <v>0.152</v>
      </c>
      <c r="O26">
        <v>0.13600000000000001</v>
      </c>
      <c r="P26">
        <v>0.11700000000000001</v>
      </c>
      <c r="Q26">
        <v>9.6000000000000002E-2</v>
      </c>
      <c r="R26">
        <v>0.58299999999999996</v>
      </c>
    </row>
    <row r="27" spans="1:18">
      <c r="H27" t="s">
        <v>100</v>
      </c>
      <c r="I27">
        <v>0.193</v>
      </c>
      <c r="J27">
        <v>0.106</v>
      </c>
      <c r="K27">
        <v>7.9000000000000001E-2</v>
      </c>
      <c r="L27">
        <v>0.53200000000000003</v>
      </c>
      <c r="M27">
        <v>0.41799999999999998</v>
      </c>
      <c r="N27">
        <v>0.182</v>
      </c>
      <c r="O27">
        <v>2.7E-2</v>
      </c>
      <c r="P27">
        <v>0.10199999999999999</v>
      </c>
      <c r="Q27">
        <v>-0.11600000000000001</v>
      </c>
      <c r="R27">
        <v>0.57099999999999995</v>
      </c>
    </row>
    <row r="28" spans="1:18">
      <c r="H28" t="s">
        <v>101</v>
      </c>
      <c r="I28">
        <v>-0.106</v>
      </c>
      <c r="J28">
        <v>0.115</v>
      </c>
      <c r="K28">
        <v>0.22500000000000001</v>
      </c>
      <c r="L28">
        <v>0.33700000000000002</v>
      </c>
      <c r="M28">
        <v>0.308</v>
      </c>
      <c r="N28">
        <v>0.26200000000000001</v>
      </c>
      <c r="O28">
        <v>-1.0999999999999999E-2</v>
      </c>
      <c r="P28">
        <v>0.33600000000000002</v>
      </c>
      <c r="Q28">
        <v>-2.1000000000000001E-2</v>
      </c>
      <c r="R28">
        <v>0.46600000000000003</v>
      </c>
    </row>
    <row r="29" spans="1:18">
      <c r="H29" t="s">
        <v>102</v>
      </c>
      <c r="I29">
        <v>0.23100000000000001</v>
      </c>
      <c r="J29">
        <v>3.3000000000000002E-2</v>
      </c>
      <c r="K29">
        <v>7.1999999999999995E-2</v>
      </c>
      <c r="L29">
        <v>0.14599999999999999</v>
      </c>
      <c r="M29">
        <v>0.69099999999999995</v>
      </c>
      <c r="N29">
        <v>8.7999999999999995E-2</v>
      </c>
      <c r="O29">
        <v>1.2999999999999999E-2</v>
      </c>
      <c r="P29">
        <v>-0.10299999999999999</v>
      </c>
      <c r="Q29">
        <v>9.0999999999999998E-2</v>
      </c>
      <c r="R29">
        <v>0.58599999999999997</v>
      </c>
    </row>
    <row r="30" spans="1:18">
      <c r="H30" t="s">
        <v>103</v>
      </c>
      <c r="I30">
        <v>0.23899999999999999</v>
      </c>
      <c r="J30">
        <v>0.107</v>
      </c>
      <c r="K30">
        <v>7.4999999999999997E-2</v>
      </c>
      <c r="L30">
        <v>0.56599999999999995</v>
      </c>
      <c r="M30">
        <v>0.246</v>
      </c>
      <c r="N30">
        <v>-0.09</v>
      </c>
      <c r="O30">
        <v>-6.7000000000000004E-2</v>
      </c>
      <c r="P30">
        <v>-0.27200000000000002</v>
      </c>
      <c r="Q30">
        <v>0.19700000000000001</v>
      </c>
      <c r="R30">
        <v>0.57999999999999996</v>
      </c>
    </row>
    <row r="31" spans="1:18">
      <c r="H31" t="s">
        <v>104</v>
      </c>
      <c r="I31">
        <v>0.13400000000000001</v>
      </c>
      <c r="J31">
        <v>0.13700000000000001</v>
      </c>
      <c r="K31">
        <v>0.24099999999999999</v>
      </c>
      <c r="L31">
        <v>-9.6000000000000002E-2</v>
      </c>
      <c r="M31">
        <v>0.253</v>
      </c>
      <c r="N31">
        <v>0.59</v>
      </c>
      <c r="O31">
        <v>0</v>
      </c>
      <c r="P31">
        <v>0.158</v>
      </c>
      <c r="Q31">
        <v>-9.1999999999999998E-2</v>
      </c>
      <c r="R31">
        <v>0.54900000000000004</v>
      </c>
    </row>
    <row r="32" spans="1:18">
      <c r="H32" t="s">
        <v>105</v>
      </c>
      <c r="I32">
        <v>0.104</v>
      </c>
      <c r="J32">
        <v>0.16</v>
      </c>
      <c r="K32">
        <v>5.8999999999999997E-2</v>
      </c>
      <c r="L32">
        <v>0.19400000000000001</v>
      </c>
      <c r="M32">
        <v>6.2E-2</v>
      </c>
      <c r="N32">
        <v>0.76800000000000002</v>
      </c>
      <c r="O32">
        <v>0.105</v>
      </c>
      <c r="P32">
        <v>-3.5999999999999997E-2</v>
      </c>
      <c r="Q32">
        <v>3.2000000000000001E-2</v>
      </c>
      <c r="R32">
        <v>0.68600000000000005</v>
      </c>
    </row>
    <row r="33" spans="8:18">
      <c r="H33" t="s">
        <v>106</v>
      </c>
      <c r="I33">
        <v>0.16300000000000001</v>
      </c>
      <c r="J33">
        <v>-3.2000000000000001E-2</v>
      </c>
      <c r="K33">
        <v>0.188</v>
      </c>
      <c r="L33">
        <v>0.34699999999999998</v>
      </c>
      <c r="M33">
        <v>-3.5999999999999997E-2</v>
      </c>
      <c r="N33">
        <v>0.45800000000000002</v>
      </c>
      <c r="O33">
        <v>0.111</v>
      </c>
      <c r="P33">
        <v>-3.5000000000000003E-2</v>
      </c>
      <c r="Q33">
        <v>-0.108</v>
      </c>
      <c r="R33">
        <v>0.41899999999999998</v>
      </c>
    </row>
    <row r="34" spans="8:18">
      <c r="H34" t="s">
        <v>107</v>
      </c>
      <c r="I34">
        <v>0.23799999999999999</v>
      </c>
      <c r="J34">
        <v>8.9999999999999993E-3</v>
      </c>
      <c r="K34">
        <v>0.16200000000000001</v>
      </c>
      <c r="L34">
        <v>-8.5000000000000006E-2</v>
      </c>
      <c r="M34">
        <v>0.218</v>
      </c>
      <c r="N34">
        <v>-0.45900000000000002</v>
      </c>
      <c r="O34">
        <v>8.2000000000000003E-2</v>
      </c>
      <c r="P34">
        <v>0.27</v>
      </c>
      <c r="Q34">
        <v>-0.251</v>
      </c>
      <c r="R34">
        <v>0.49099999999999999</v>
      </c>
    </row>
    <row r="35" spans="8:18">
      <c r="H35" t="s">
        <v>108</v>
      </c>
      <c r="I35">
        <v>-2.7E-2</v>
      </c>
      <c r="J35">
        <v>-1.4E-2</v>
      </c>
      <c r="K35">
        <v>1.7999999999999999E-2</v>
      </c>
      <c r="L35">
        <v>0</v>
      </c>
      <c r="M35">
        <v>3.6999999999999998E-2</v>
      </c>
      <c r="N35">
        <v>-1.4999999999999999E-2</v>
      </c>
      <c r="O35">
        <v>3.1E-2</v>
      </c>
      <c r="P35">
        <v>0.13200000000000001</v>
      </c>
      <c r="Q35">
        <v>0.9</v>
      </c>
      <c r="R35">
        <v>0.83199999999999996</v>
      </c>
    </row>
    <row r="36" spans="8:18">
      <c r="H36" t="s">
        <v>109</v>
      </c>
      <c r="I36">
        <v>9.6000000000000002E-2</v>
      </c>
      <c r="J36">
        <v>5.0000000000000001E-3</v>
      </c>
      <c r="K36">
        <v>-1E-3</v>
      </c>
      <c r="L36">
        <v>4.5999999999999999E-2</v>
      </c>
      <c r="M36">
        <v>-0.11600000000000001</v>
      </c>
      <c r="N36">
        <v>-4.8000000000000001E-2</v>
      </c>
      <c r="O36">
        <v>-4.7E-2</v>
      </c>
      <c r="P36">
        <v>0.80300000000000005</v>
      </c>
      <c r="Q36">
        <v>0.14799999999999999</v>
      </c>
      <c r="R36">
        <v>0.69699999999999995</v>
      </c>
    </row>
    <row r="37" spans="8:18">
      <c r="H37" t="s">
        <v>110</v>
      </c>
      <c r="I37">
        <v>6.3079999999999998</v>
      </c>
      <c r="J37">
        <v>2.6930000000000001</v>
      </c>
      <c r="K37">
        <v>2.0030000000000001</v>
      </c>
      <c r="L37">
        <v>1.5189999999999999</v>
      </c>
      <c r="M37">
        <v>1.409</v>
      </c>
      <c r="N37">
        <v>1.212</v>
      </c>
      <c r="O37">
        <v>1.1040000000000001</v>
      </c>
      <c r="P37">
        <v>1.0780000000000001</v>
      </c>
      <c r="Q37">
        <v>1.0129999999999999</v>
      </c>
      <c r="R37" t="s">
        <v>111</v>
      </c>
    </row>
    <row r="38" spans="8:18">
      <c r="H38" t="s">
        <v>112</v>
      </c>
      <c r="I38" s="86">
        <v>0.19116</v>
      </c>
      <c r="J38" s="86">
        <v>8.1610000000000002E-2</v>
      </c>
      <c r="K38" s="86">
        <v>6.0699999999999997E-2</v>
      </c>
      <c r="L38" s="86">
        <v>4.6039999999999998E-2</v>
      </c>
      <c r="M38" s="86">
        <v>4.2689999999999999E-2</v>
      </c>
      <c r="N38" s="86">
        <v>3.671E-2</v>
      </c>
      <c r="O38" s="86">
        <v>3.3459999999999997E-2</v>
      </c>
      <c r="P38" s="86">
        <v>3.2669999999999998E-2</v>
      </c>
      <c r="Q38" s="86">
        <v>3.0710000000000001E-2</v>
      </c>
      <c r="R38" t="s">
        <v>111</v>
      </c>
    </row>
    <row r="39" spans="8:18">
      <c r="H39" t="s">
        <v>113</v>
      </c>
      <c r="I39" s="86">
        <v>0.19116</v>
      </c>
      <c r="J39" s="86">
        <v>0.27277000000000001</v>
      </c>
      <c r="K39" s="86">
        <v>0.33345999999999998</v>
      </c>
      <c r="L39" s="86">
        <v>0.37951000000000001</v>
      </c>
      <c r="M39" s="86">
        <v>0.42220000000000002</v>
      </c>
      <c r="N39" s="86">
        <v>0.45890999999999998</v>
      </c>
      <c r="O39" s="86">
        <v>0.49236999999999997</v>
      </c>
      <c r="P39" s="86">
        <v>0.52503999999999995</v>
      </c>
      <c r="Q39" s="86">
        <v>0.55574999999999997</v>
      </c>
      <c r="R39" t="s">
        <v>111</v>
      </c>
    </row>
    <row r="40" spans="8:18">
      <c r="H40" t="s">
        <v>114</v>
      </c>
      <c r="I40">
        <v>3.4510000000000001</v>
      </c>
      <c r="J40">
        <v>2.4790000000000001</v>
      </c>
      <c r="K40">
        <v>2.4049999999999998</v>
      </c>
      <c r="L40">
        <v>2.1829999999999998</v>
      </c>
      <c r="M40">
        <v>2.0369999999999999</v>
      </c>
      <c r="N40">
        <v>1.9419999999999999</v>
      </c>
      <c r="O40">
        <v>1.6180000000000001</v>
      </c>
      <c r="P40">
        <v>1.147</v>
      </c>
      <c r="Q40">
        <v>1.077</v>
      </c>
      <c r="R40" t="s">
        <v>111</v>
      </c>
    </row>
    <row r="41" spans="8:18">
      <c r="H41" t="s">
        <v>115</v>
      </c>
      <c r="I41" s="86">
        <v>0.10459</v>
      </c>
      <c r="J41" s="86">
        <v>7.5109999999999996E-2</v>
      </c>
      <c r="K41" s="86">
        <v>7.2889999999999996E-2</v>
      </c>
      <c r="L41" s="86">
        <v>6.615E-2</v>
      </c>
      <c r="M41" s="86">
        <v>6.1740000000000003E-2</v>
      </c>
      <c r="N41" s="86">
        <v>5.8840000000000003E-2</v>
      </c>
      <c r="O41" s="86">
        <v>4.9020000000000001E-2</v>
      </c>
      <c r="P41" s="86">
        <v>3.4759999999999999E-2</v>
      </c>
      <c r="Q41" s="86">
        <v>3.2649999999999998E-2</v>
      </c>
      <c r="R41" t="s">
        <v>111</v>
      </c>
    </row>
    <row r="42" spans="8:18">
      <c r="H42" t="s">
        <v>116</v>
      </c>
      <c r="I42" s="86">
        <v>0.10459</v>
      </c>
      <c r="J42" s="86">
        <v>0.1797</v>
      </c>
      <c r="K42" s="86">
        <v>0.25258999999999998</v>
      </c>
      <c r="L42" s="86">
        <v>0.31874000000000002</v>
      </c>
      <c r="M42" s="86">
        <v>0.38047999999999998</v>
      </c>
      <c r="N42" s="86">
        <v>0.43931999999999999</v>
      </c>
      <c r="O42" s="86">
        <v>0.48834</v>
      </c>
      <c r="P42" s="86">
        <v>0.52310000000000001</v>
      </c>
      <c r="Q42" s="86">
        <v>0.55574999999999997</v>
      </c>
      <c r="R42" t="s">
        <v>111</v>
      </c>
    </row>
    <row r="43" spans="8:18">
      <c r="H43" t="s">
        <v>117</v>
      </c>
      <c r="I43">
        <v>0.85299999999999998</v>
      </c>
      <c r="R43" t="s">
        <v>111</v>
      </c>
    </row>
    <row r="44" spans="8:18">
      <c r="H44" t="s">
        <v>118</v>
      </c>
      <c r="I44">
        <v>5248.8190000000004</v>
      </c>
      <c r="R44" t="s">
        <v>111</v>
      </c>
    </row>
    <row r="45" spans="8:18">
      <c r="H45" t="s">
        <v>119</v>
      </c>
      <c r="I45">
        <v>528</v>
      </c>
      <c r="R45" t="s">
        <v>111</v>
      </c>
    </row>
    <row r="46" spans="8:18">
      <c r="H46" t="s">
        <v>120</v>
      </c>
      <c r="I46">
        <v>0</v>
      </c>
      <c r="R46" t="s">
        <v>111</v>
      </c>
    </row>
    <row r="47" spans="8:18">
      <c r="H47" t="s">
        <v>121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5" workbookViewId="0">
      <selection activeCell="E52" sqref="E52"/>
    </sheetView>
  </sheetViews>
  <sheetFormatPr defaultRowHeight="15"/>
  <cols>
    <col min="1" max="1" width="7.625" style="15" customWidth="1"/>
    <col min="2" max="2" width="6.5" style="15" customWidth="1"/>
    <col min="3" max="3" width="9" style="15" bestFit="1" customWidth="1"/>
    <col min="4" max="4" width="11.875" style="15" bestFit="1" customWidth="1"/>
    <col min="5" max="5" width="11.25" style="15" bestFit="1" customWidth="1"/>
    <col min="6" max="6" width="9" style="15"/>
    <col min="7" max="8" width="6" style="15" bestFit="1" customWidth="1"/>
    <col min="9" max="9" width="9" style="53"/>
    <col min="10" max="10" width="9.5" style="53" bestFit="1" customWidth="1"/>
    <col min="11" max="16384" width="9" style="53"/>
  </cols>
  <sheetData>
    <row r="1" spans="1:9" ht="15.75" customHeight="1" thickBot="1">
      <c r="A1" s="117" t="s">
        <v>31</v>
      </c>
      <c r="B1" s="117"/>
      <c r="C1" s="117"/>
      <c r="D1" s="117"/>
      <c r="E1" s="117"/>
      <c r="F1" s="117"/>
      <c r="G1" s="117"/>
      <c r="H1" s="117"/>
      <c r="I1" s="25"/>
    </row>
    <row r="2" spans="1:9" ht="15.75" customHeight="1" thickTop="1">
      <c r="A2" s="114" t="s">
        <v>32</v>
      </c>
      <c r="B2" s="121"/>
      <c r="C2" s="123" t="s">
        <v>33</v>
      </c>
      <c r="D2" s="125" t="s">
        <v>1</v>
      </c>
      <c r="E2" s="125" t="s">
        <v>5</v>
      </c>
      <c r="F2" s="125" t="s">
        <v>34</v>
      </c>
      <c r="G2" s="125" t="s">
        <v>35</v>
      </c>
      <c r="H2" s="127"/>
      <c r="I2" s="25"/>
    </row>
    <row r="3" spans="1:9" ht="15.75" thickBot="1">
      <c r="A3" s="115"/>
      <c r="B3" s="122"/>
      <c r="C3" s="124"/>
      <c r="D3" s="126"/>
      <c r="E3" s="126"/>
      <c r="F3" s="126"/>
      <c r="G3" s="26" t="s">
        <v>36</v>
      </c>
      <c r="H3" s="27" t="s">
        <v>37</v>
      </c>
      <c r="I3" s="25"/>
    </row>
    <row r="4" spans="1:9" ht="15.75" thickTop="1">
      <c r="A4" s="114" t="s">
        <v>52</v>
      </c>
      <c r="B4" s="32" t="s">
        <v>20</v>
      </c>
      <c r="C4" s="33">
        <v>0.55208515258690316</v>
      </c>
      <c r="D4" s="34">
        <v>7.1843016132512955E-2</v>
      </c>
      <c r="E4" s="35">
        <v>7.6846043263077037</v>
      </c>
      <c r="F4" s="34">
        <v>1.5347056990743331E-14</v>
      </c>
      <c r="G4" s="34">
        <v>0.41127542842644771</v>
      </c>
      <c r="H4" s="36">
        <v>0.69289487674735861</v>
      </c>
      <c r="I4" s="25"/>
    </row>
    <row r="5" spans="1:9" ht="15.75" thickBot="1">
      <c r="A5" s="115"/>
      <c r="B5" s="37" t="s">
        <v>38</v>
      </c>
      <c r="C5" s="38">
        <v>-2.90352374213556</v>
      </c>
      <c r="D5" s="39">
        <v>0.40413674430734348</v>
      </c>
      <c r="E5" s="40">
        <v>-7.1845081721335591</v>
      </c>
      <c r="F5" s="39">
        <v>6.7449547799090962E-13</v>
      </c>
      <c r="G5" s="40">
        <v>-3.3076604864429036</v>
      </c>
      <c r="H5" s="41">
        <v>-2.4993869978282164</v>
      </c>
      <c r="I5" s="25"/>
    </row>
    <row r="6" spans="1:9" ht="15.75" customHeight="1" thickTop="1">
      <c r="A6" s="116" t="s">
        <v>50</v>
      </c>
      <c r="B6" s="116"/>
      <c r="C6" s="116"/>
      <c r="D6" s="116"/>
      <c r="E6" s="116"/>
      <c r="F6" s="116"/>
      <c r="G6" s="116"/>
      <c r="H6" s="116"/>
      <c r="I6" s="25"/>
    </row>
    <row r="7" spans="1:9">
      <c r="A7" s="31"/>
      <c r="B7" s="31"/>
      <c r="C7" s="31"/>
      <c r="D7" s="31"/>
      <c r="E7" s="31"/>
      <c r="F7" s="31"/>
      <c r="G7" s="31"/>
      <c r="H7" s="31"/>
      <c r="I7" s="25"/>
    </row>
    <row r="8" spans="1:9" ht="15.75" customHeight="1" thickBot="1">
      <c r="A8" s="117" t="s">
        <v>39</v>
      </c>
      <c r="B8" s="117"/>
      <c r="C8" s="117"/>
      <c r="D8" s="117"/>
      <c r="E8" s="117"/>
      <c r="F8" s="117"/>
      <c r="G8" s="117"/>
      <c r="H8" s="117"/>
      <c r="I8" s="25"/>
    </row>
    <row r="9" spans="1:9" ht="16.5" thickTop="1" thickBot="1">
      <c r="A9" s="118" t="s">
        <v>40</v>
      </c>
      <c r="B9" s="119"/>
      <c r="C9" s="28" t="s">
        <v>20</v>
      </c>
      <c r="D9" s="29" t="s">
        <v>41</v>
      </c>
      <c r="E9" s="29" t="s">
        <v>42</v>
      </c>
      <c r="F9" s="29" t="s">
        <v>43</v>
      </c>
      <c r="G9" s="29" t="s">
        <v>44</v>
      </c>
      <c r="H9" s="30" t="s">
        <v>23</v>
      </c>
      <c r="I9" s="25"/>
    </row>
    <row r="10" spans="1:9" ht="15.75" thickTop="1">
      <c r="A10" s="114" t="s">
        <v>51</v>
      </c>
      <c r="B10" s="42" t="s">
        <v>45</v>
      </c>
      <c r="C10" s="43">
        <v>10.199999999999999</v>
      </c>
      <c r="D10" s="44">
        <v>50</v>
      </c>
      <c r="E10" s="44">
        <v>44</v>
      </c>
      <c r="F10" s="35">
        <v>46.932204318047141</v>
      </c>
      <c r="G10" s="35">
        <v>-2.9322043180471411</v>
      </c>
      <c r="H10" s="36">
        <v>0.93864408636094276</v>
      </c>
      <c r="I10" s="25"/>
    </row>
    <row r="11" spans="1:9">
      <c r="A11" s="120"/>
      <c r="B11" s="45" t="s">
        <v>46</v>
      </c>
      <c r="C11" s="46">
        <v>7.7</v>
      </c>
      <c r="D11" s="47">
        <v>49</v>
      </c>
      <c r="E11" s="47">
        <v>42</v>
      </c>
      <c r="F11" s="48">
        <v>38.892565988186689</v>
      </c>
      <c r="G11" s="48">
        <v>3.1074340118133108</v>
      </c>
      <c r="H11" s="49">
        <v>0.79372583649360595</v>
      </c>
      <c r="I11" s="25"/>
    </row>
    <row r="12" spans="1:9">
      <c r="A12" s="120"/>
      <c r="B12" s="45" t="s">
        <v>47</v>
      </c>
      <c r="C12" s="46">
        <v>5.0999999999999996</v>
      </c>
      <c r="D12" s="47">
        <v>46</v>
      </c>
      <c r="E12" s="47">
        <v>24</v>
      </c>
      <c r="F12" s="48">
        <v>21.989921281929163</v>
      </c>
      <c r="G12" s="48">
        <v>2.0100787180708366</v>
      </c>
      <c r="H12" s="49">
        <v>0.47804176699846007</v>
      </c>
      <c r="I12" s="25"/>
    </row>
    <row r="13" spans="1:9">
      <c r="A13" s="120"/>
      <c r="B13" s="45" t="s">
        <v>48</v>
      </c>
      <c r="C13" s="46">
        <v>3.8</v>
      </c>
      <c r="D13" s="47">
        <v>48</v>
      </c>
      <c r="E13" s="47">
        <v>16</v>
      </c>
      <c r="F13" s="48">
        <v>14.823785572083711</v>
      </c>
      <c r="G13" s="48">
        <v>1.1762144279162889</v>
      </c>
      <c r="H13" s="49">
        <v>0.30882886608507731</v>
      </c>
      <c r="I13" s="25"/>
    </row>
    <row r="14" spans="1:9" ht="15.75" thickBot="1">
      <c r="A14" s="115"/>
      <c r="B14" s="50" t="s">
        <v>49</v>
      </c>
      <c r="C14" s="38">
        <v>2.6</v>
      </c>
      <c r="D14" s="51">
        <v>50</v>
      </c>
      <c r="E14" s="51">
        <v>6</v>
      </c>
      <c r="F14" s="40">
        <v>9.3615609741394543</v>
      </c>
      <c r="G14" s="40">
        <v>-3.3615609741394543</v>
      </c>
      <c r="H14" s="52">
        <v>0.18723121948278909</v>
      </c>
      <c r="I14" s="25"/>
    </row>
    <row r="15" spans="1:9" ht="15.75" thickTop="1"/>
    <row r="18" spans="1:11" ht="15.75">
      <c r="A18" s="17" t="s">
        <v>21</v>
      </c>
      <c r="B18" s="17" t="s">
        <v>0</v>
      </c>
      <c r="C18" s="17" t="s">
        <v>19</v>
      </c>
    </row>
    <row r="19" spans="1:11" ht="15.75">
      <c r="A19" s="17">
        <v>10.199999999999999</v>
      </c>
      <c r="B19" s="17">
        <v>50</v>
      </c>
      <c r="C19" s="17">
        <v>44</v>
      </c>
      <c r="D19" s="15">
        <f>EXP($C$5+$C$4*A19)</f>
        <v>15.298347472792438</v>
      </c>
      <c r="E19" s="15">
        <f>(D19/(1+D19))*B19</f>
        <v>46.932204318047141</v>
      </c>
    </row>
    <row r="20" spans="1:11" ht="15.75">
      <c r="A20" s="17">
        <v>7.7</v>
      </c>
      <c r="B20" s="17">
        <v>49</v>
      </c>
      <c r="C20" s="17">
        <v>42</v>
      </c>
      <c r="D20" s="15">
        <f t="shared" ref="D20:D23" si="0">EXP($C$5+$C$4*A20)</f>
        <v>3.8479168840212137</v>
      </c>
      <c r="E20" s="15">
        <f t="shared" ref="E20:E23" si="1">(D20/(1+D20))*B20</f>
        <v>38.892565988186696</v>
      </c>
    </row>
    <row r="21" spans="1:11" ht="15.75">
      <c r="A21" s="17">
        <v>5.0999999999999996</v>
      </c>
      <c r="B21" s="17">
        <v>46</v>
      </c>
      <c r="C21" s="17">
        <v>24</v>
      </c>
      <c r="D21" s="15">
        <f t="shared" si="0"/>
        <v>0.91586210691507519</v>
      </c>
      <c r="E21" s="15">
        <f t="shared" si="1"/>
        <v>21.989921281929163</v>
      </c>
    </row>
    <row r="22" spans="1:11" ht="15.75">
      <c r="A22" s="17">
        <v>3.8</v>
      </c>
      <c r="B22" s="17">
        <v>48</v>
      </c>
      <c r="C22" s="17">
        <v>16</v>
      </c>
      <c r="D22" s="15">
        <f t="shared" si="0"/>
        <v>0.44681968174193398</v>
      </c>
      <c r="E22" s="15">
        <f t="shared" si="1"/>
        <v>14.823785572083711</v>
      </c>
    </row>
    <row r="23" spans="1:11" ht="15.75">
      <c r="A23" s="17">
        <v>2.6</v>
      </c>
      <c r="B23" s="17">
        <v>50</v>
      </c>
      <c r="C23" s="17">
        <v>6</v>
      </c>
      <c r="D23" s="15">
        <f t="shared" si="0"/>
        <v>0.23036221859265218</v>
      </c>
      <c r="E23" s="15">
        <f t="shared" si="1"/>
        <v>9.3615609741394543</v>
      </c>
    </row>
    <row r="25" spans="1:11" ht="15.75" thickBot="1">
      <c r="A25" s="99" t="s">
        <v>39</v>
      </c>
      <c r="B25" s="99"/>
      <c r="C25" s="99"/>
      <c r="D25" s="99"/>
      <c r="E25" s="99"/>
      <c r="F25" s="99"/>
      <c r="G25" s="99"/>
      <c r="H25" s="99"/>
      <c r="I25" s="61"/>
    </row>
    <row r="26" spans="1:11" ht="16.5" thickTop="1" thickBot="1">
      <c r="A26" s="100" t="s">
        <v>40</v>
      </c>
      <c r="B26" s="101"/>
      <c r="C26" s="54" t="s">
        <v>20</v>
      </c>
      <c r="D26" s="55" t="s">
        <v>56</v>
      </c>
      <c r="E26" s="55"/>
      <c r="F26" s="85" t="s">
        <v>57</v>
      </c>
      <c r="G26" s="85" t="s">
        <v>58</v>
      </c>
      <c r="H26" s="56"/>
      <c r="I26" s="61"/>
      <c r="J26" s="15"/>
    </row>
    <row r="27" spans="1:11" ht="15.75" thickTop="1">
      <c r="A27" s="102" t="s">
        <v>53</v>
      </c>
      <c r="B27" s="62" t="s">
        <v>45</v>
      </c>
      <c r="C27" s="63">
        <v>10.199999999999999</v>
      </c>
      <c r="D27" s="64">
        <v>50</v>
      </c>
      <c r="E27" s="64"/>
      <c r="F27" s="65">
        <v>46.957371802006577</v>
      </c>
      <c r="G27" s="65">
        <v>-2.9573718020065769</v>
      </c>
      <c r="H27" s="66"/>
      <c r="I27" s="61"/>
      <c r="J27" s="15">
        <f>_xlfn.NORM.DIST(($C$37+$C$36*C27),0,1,TRUE)</f>
        <v>0.93914743604013151</v>
      </c>
      <c r="K27" s="53">
        <f>J27*D27</f>
        <v>46.957371802006577</v>
      </c>
    </row>
    <row r="28" spans="1:11">
      <c r="A28" s="103"/>
      <c r="B28" s="67" t="s">
        <v>46</v>
      </c>
      <c r="C28" s="68">
        <v>7.7</v>
      </c>
      <c r="D28" s="69">
        <v>49</v>
      </c>
      <c r="E28" s="69"/>
      <c r="F28" s="70">
        <v>37.919167854495456</v>
      </c>
      <c r="G28" s="70">
        <v>4.0808321455045444</v>
      </c>
      <c r="H28" s="71"/>
      <c r="I28" s="61"/>
      <c r="J28" s="15">
        <f t="shared" ref="J28:J31" si="2">_xlfn.NORM.DIST(($C$37+$C$36*C28),0,1,TRUE)</f>
        <v>0.77386056845909101</v>
      </c>
      <c r="K28" s="53">
        <f>J28*D28</f>
        <v>37.919167854495463</v>
      </c>
    </row>
    <row r="29" spans="1:11">
      <c r="A29" s="103"/>
      <c r="B29" s="67" t="s">
        <v>47</v>
      </c>
      <c r="C29" s="68">
        <v>5.0999999999999996</v>
      </c>
      <c r="D29" s="69">
        <v>46</v>
      </c>
      <c r="E29" s="69"/>
      <c r="F29" s="70">
        <v>21.601974027247543</v>
      </c>
      <c r="G29" s="70">
        <v>2.3980259727524569</v>
      </c>
      <c r="H29" s="71"/>
      <c r="I29" s="61"/>
      <c r="J29" s="15">
        <f t="shared" si="2"/>
        <v>0.46960813102712051</v>
      </c>
      <c r="K29" s="53">
        <f>J29*D29</f>
        <v>21.601974027247543</v>
      </c>
    </row>
    <row r="30" spans="1:11">
      <c r="A30" s="103"/>
      <c r="B30" s="67" t="s">
        <v>48</v>
      </c>
      <c r="C30" s="68">
        <v>3.8</v>
      </c>
      <c r="D30" s="69">
        <v>48</v>
      </c>
      <c r="E30" s="69"/>
      <c r="F30" s="70">
        <v>14.975935066689717</v>
      </c>
      <c r="G30" s="70">
        <v>1.0240649333102834</v>
      </c>
      <c r="H30" s="71"/>
      <c r="I30" s="61"/>
      <c r="J30" s="15">
        <f t="shared" si="2"/>
        <v>0.31199864722270232</v>
      </c>
      <c r="K30" s="53">
        <f>J30*D30</f>
        <v>14.975935066689711</v>
      </c>
    </row>
    <row r="31" spans="1:11" ht="15.75" thickBot="1">
      <c r="A31" s="104"/>
      <c r="B31" s="72" t="s">
        <v>49</v>
      </c>
      <c r="C31" s="73">
        <v>2.6</v>
      </c>
      <c r="D31" s="74">
        <v>50</v>
      </c>
      <c r="E31" s="74"/>
      <c r="F31" s="75">
        <v>9.5762580144952274</v>
      </c>
      <c r="G31" s="75">
        <v>-3.5762580144952274</v>
      </c>
      <c r="H31" s="76"/>
      <c r="I31" s="61"/>
      <c r="J31" s="15">
        <f t="shared" si="2"/>
        <v>0.19152516028990452</v>
      </c>
      <c r="K31" s="53">
        <f>J31*D31</f>
        <v>9.5762580144952256</v>
      </c>
    </row>
    <row r="32" spans="1:11" ht="15.75" thickTop="1"/>
    <row r="33" spans="1:9" ht="15.75" thickBot="1">
      <c r="A33" s="99" t="s">
        <v>31</v>
      </c>
      <c r="B33" s="99"/>
      <c r="C33" s="99"/>
      <c r="D33" s="99"/>
      <c r="E33" s="99"/>
      <c r="F33" s="99"/>
      <c r="G33" s="99"/>
      <c r="H33" s="99"/>
      <c r="I33" s="25"/>
    </row>
    <row r="34" spans="1:9" ht="15.75" thickTop="1">
      <c r="A34" s="105" t="s">
        <v>32</v>
      </c>
      <c r="B34" s="106"/>
      <c r="C34" s="109" t="s">
        <v>33</v>
      </c>
      <c r="D34" s="111" t="s">
        <v>1</v>
      </c>
      <c r="E34" s="111" t="s">
        <v>5</v>
      </c>
      <c r="F34" s="111" t="s">
        <v>34</v>
      </c>
      <c r="G34" s="111" t="s">
        <v>35</v>
      </c>
      <c r="H34" s="113"/>
      <c r="I34" s="25"/>
    </row>
    <row r="35" spans="1:9" ht="15.75" thickBot="1">
      <c r="A35" s="107"/>
      <c r="B35" s="108"/>
      <c r="C35" s="110"/>
      <c r="D35" s="112"/>
      <c r="E35" s="112"/>
      <c r="F35" s="112"/>
      <c r="G35" s="77" t="s">
        <v>36</v>
      </c>
      <c r="H35" s="78" t="s">
        <v>37</v>
      </c>
      <c r="I35" s="25"/>
    </row>
    <row r="36" spans="1:9" ht="15.75" thickTop="1">
      <c r="A36" s="96" t="s">
        <v>55</v>
      </c>
      <c r="B36" s="79" t="s">
        <v>20</v>
      </c>
      <c r="C36" s="80">
        <v>0.3184139233711098</v>
      </c>
      <c r="D36" s="81">
        <v>3.739878828977599E-2</v>
      </c>
      <c r="E36" s="57">
        <v>8.5140171094301795</v>
      </c>
      <c r="F36" s="81">
        <v>1.6800921199330623E-17</v>
      </c>
      <c r="G36" s="81">
        <v>0.24511364525771057</v>
      </c>
      <c r="H36" s="58">
        <v>0.39171420148450903</v>
      </c>
      <c r="I36" s="25"/>
    </row>
    <row r="37" spans="1:9" ht="15.75" thickBot="1">
      <c r="A37" s="97"/>
      <c r="B37" s="82" t="s">
        <v>38</v>
      </c>
      <c r="C37" s="59">
        <v>-1.7001659643149338</v>
      </c>
      <c r="D37" s="83">
        <v>0.22406805176859151</v>
      </c>
      <c r="E37" s="60">
        <v>-7.5877214573668761</v>
      </c>
      <c r="F37" s="83">
        <v>3.2557985865796842E-14</v>
      </c>
      <c r="G37" s="60">
        <v>-1.9242340160835254</v>
      </c>
      <c r="H37" s="84">
        <v>-1.4760979125463423</v>
      </c>
      <c r="I37" s="25"/>
    </row>
    <row r="38" spans="1:9" ht="15.75" thickTop="1">
      <c r="A38" s="98" t="s">
        <v>54</v>
      </c>
      <c r="B38" s="98"/>
      <c r="C38" s="98"/>
      <c r="D38" s="98"/>
      <c r="E38" s="98"/>
      <c r="F38" s="98"/>
      <c r="G38" s="98"/>
      <c r="H38" s="98"/>
      <c r="I38" s="25"/>
    </row>
  </sheetData>
  <mergeCells count="24">
    <mergeCell ref="A1:H1"/>
    <mergeCell ref="A2:B3"/>
    <mergeCell ref="C2:C3"/>
    <mergeCell ref="D2:D3"/>
    <mergeCell ref="E2:E3"/>
    <mergeCell ref="F2:F3"/>
    <mergeCell ref="G2:H2"/>
    <mergeCell ref="A4:A5"/>
    <mergeCell ref="A6:H6"/>
    <mergeCell ref="A8:H8"/>
    <mergeCell ref="A9:B9"/>
    <mergeCell ref="A10:A14"/>
    <mergeCell ref="A36:A37"/>
    <mergeCell ref="A38:H38"/>
    <mergeCell ref="A25:H25"/>
    <mergeCell ref="A26:B26"/>
    <mergeCell ref="A27:A31"/>
    <mergeCell ref="A33:H33"/>
    <mergeCell ref="A34:B35"/>
    <mergeCell ref="C34:C35"/>
    <mergeCell ref="D34:D35"/>
    <mergeCell ref="E34:E35"/>
    <mergeCell ref="F34:F35"/>
    <mergeCell ref="G34:H3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3" sqref="B3:D26"/>
    </sheetView>
  </sheetViews>
  <sheetFormatPr defaultRowHeight="15"/>
  <cols>
    <col min="1" max="4" width="14.375" style="16" customWidth="1"/>
    <col min="5" max="16384" width="9" style="16"/>
  </cols>
  <sheetData>
    <row r="1" spans="1:4" ht="15.75" thickBot="1">
      <c r="A1" s="128" t="s">
        <v>24</v>
      </c>
      <c r="B1" s="128"/>
      <c r="C1" s="128"/>
      <c r="D1" s="128"/>
    </row>
    <row r="2" spans="1:4" ht="16.5" thickTop="1" thickBot="1">
      <c r="A2" s="19" t="s">
        <v>25</v>
      </c>
      <c r="B2" s="19" t="s">
        <v>26</v>
      </c>
      <c r="C2" s="129" t="s">
        <v>22</v>
      </c>
      <c r="D2" s="129"/>
    </row>
    <row r="3" spans="1:4">
      <c r="A3" s="20">
        <v>0.01</v>
      </c>
      <c r="B3" s="22">
        <v>-1.96658</v>
      </c>
      <c r="C3" s="22">
        <v>-4.3091699999999999</v>
      </c>
      <c r="D3" s="22">
        <v>-0.47982999999999998</v>
      </c>
    </row>
    <row r="4" spans="1:4">
      <c r="A4" s="20">
        <v>0.02</v>
      </c>
      <c r="B4" s="22">
        <v>-1.11046</v>
      </c>
      <c r="C4" s="22">
        <v>-3.2019600000000001</v>
      </c>
      <c r="D4" s="22">
        <v>0.22484000000000001</v>
      </c>
    </row>
    <row r="5" spans="1:4">
      <c r="A5" s="20">
        <v>2.5000000000000001E-2</v>
      </c>
      <c r="B5" s="22">
        <v>-0.81591999999999998</v>
      </c>
      <c r="C5" s="22">
        <v>-2.8216899999999998</v>
      </c>
      <c r="D5" s="22">
        <v>0.46792</v>
      </c>
    </row>
    <row r="6" spans="1:4">
      <c r="A6" s="20">
        <v>0.05</v>
      </c>
      <c r="B6" s="22">
        <v>0.17369999999999999</v>
      </c>
      <c r="C6" s="22">
        <v>-1.5472999999999999</v>
      </c>
      <c r="D6" s="22">
        <v>1.2879700000000001</v>
      </c>
    </row>
    <row r="7" spans="1:4">
      <c r="A7" s="20">
        <v>0.15</v>
      </c>
      <c r="B7" s="22">
        <v>1.3146800000000001</v>
      </c>
      <c r="C7" s="22">
        <v>-8.7320999999999996E-2</v>
      </c>
      <c r="D7" s="22">
        <v>2.24274</v>
      </c>
    </row>
    <row r="8" spans="1:4">
      <c r="A8" s="20">
        <v>0.2</v>
      </c>
      <c r="B8" s="22">
        <v>2.69631</v>
      </c>
      <c r="C8" s="22">
        <v>1.6554800000000001</v>
      </c>
      <c r="D8" s="22">
        <v>3.4240200000000001</v>
      </c>
    </row>
    <row r="9" spans="1:4">
      <c r="A9" s="20">
        <v>0.25</v>
      </c>
      <c r="B9" s="22">
        <v>3.2212000000000001</v>
      </c>
      <c r="C9" s="22">
        <v>2.3046199999999999</v>
      </c>
      <c r="D9" s="22">
        <v>3.8857400000000002</v>
      </c>
    </row>
    <row r="10" spans="1:4">
      <c r="A10" s="20">
        <v>0.3</v>
      </c>
      <c r="B10" s="22">
        <v>5.33948</v>
      </c>
      <c r="C10" s="22">
        <v>4.7567700000000004</v>
      </c>
      <c r="D10" s="22">
        <v>5.9167100000000001</v>
      </c>
    </row>
    <row r="11" spans="1:4">
      <c r="A11" s="20">
        <v>0.35</v>
      </c>
      <c r="B11" s="22">
        <v>7.4577600000000004</v>
      </c>
      <c r="C11" s="22">
        <v>6.8034299999999996</v>
      </c>
      <c r="D11" s="22">
        <v>8.3531600000000008</v>
      </c>
    </row>
    <row r="12" spans="1:4">
      <c r="A12" s="20">
        <v>0.4</v>
      </c>
      <c r="B12" s="22">
        <v>7.9826499999999996</v>
      </c>
      <c r="C12" s="22">
        <v>7.2669699999999997</v>
      </c>
      <c r="D12" s="22">
        <v>9.0005000000000006</v>
      </c>
    </row>
    <row r="13" spans="1:4">
      <c r="A13" s="20">
        <v>0.45</v>
      </c>
      <c r="B13" s="22">
        <v>9.3642800000000008</v>
      </c>
      <c r="C13" s="22">
        <v>8.4509500000000006</v>
      </c>
      <c r="D13" s="22">
        <v>10.740589999999999</v>
      </c>
    </row>
    <row r="14" spans="1:4">
      <c r="A14" s="20">
        <v>0.5</v>
      </c>
      <c r="B14" s="22">
        <v>10.50526</v>
      </c>
      <c r="C14" s="22">
        <v>9.4068000000000005</v>
      </c>
      <c r="D14" s="22">
        <v>12.199490000000001</v>
      </c>
    </row>
    <row r="15" spans="1:4">
      <c r="A15" s="20">
        <v>0.55000000000000004</v>
      </c>
      <c r="B15" s="22">
        <v>11.49488</v>
      </c>
      <c r="C15" s="22">
        <v>10.227410000000001</v>
      </c>
      <c r="D15" s="22">
        <v>13.473330000000001</v>
      </c>
    </row>
    <row r="16" spans="1:4">
      <c r="A16" s="20">
        <v>0.6</v>
      </c>
      <c r="B16" s="22">
        <v>11.78942</v>
      </c>
      <c r="C16" s="22">
        <v>10.470610000000001</v>
      </c>
      <c r="D16" s="22">
        <v>13.853479999999999</v>
      </c>
    </row>
    <row r="17" spans="1:4">
      <c r="A17" s="20">
        <v>0.65</v>
      </c>
      <c r="B17" s="22">
        <v>3.2212000000000001</v>
      </c>
      <c r="C17" s="22">
        <v>2.3046199999999999</v>
      </c>
      <c r="D17" s="22">
        <v>10.740589999999999</v>
      </c>
    </row>
    <row r="18" spans="1:4">
      <c r="A18" s="20">
        <v>0.7</v>
      </c>
      <c r="B18" s="22">
        <v>5.33948</v>
      </c>
      <c r="C18" s="22">
        <v>4.7567700000000004</v>
      </c>
      <c r="D18" s="22">
        <v>10.740589999999999</v>
      </c>
    </row>
    <row r="19" spans="1:4">
      <c r="A19" s="20">
        <v>0.75</v>
      </c>
      <c r="B19" s="22">
        <v>3.2212000000000001</v>
      </c>
      <c r="C19" s="22">
        <v>2.3046199999999999</v>
      </c>
      <c r="D19" s="22">
        <v>10.740589999999999</v>
      </c>
    </row>
    <row r="20" spans="1:4">
      <c r="A20" s="20">
        <v>0.8</v>
      </c>
      <c r="B20" s="22">
        <v>5.33948</v>
      </c>
      <c r="C20" s="22">
        <v>4.7567700000000004</v>
      </c>
      <c r="D20" s="22">
        <v>10.740589999999999</v>
      </c>
    </row>
    <row r="21" spans="1:4">
      <c r="A21" s="20">
        <v>0.85</v>
      </c>
      <c r="B21" s="22">
        <v>3.2212000000000001</v>
      </c>
      <c r="C21" s="22">
        <v>2.3046199999999999</v>
      </c>
      <c r="D21" s="22">
        <v>10.740589999999999</v>
      </c>
    </row>
    <row r="22" spans="1:4">
      <c r="A22" s="20">
        <v>0.9</v>
      </c>
      <c r="B22" s="22">
        <v>5.33948</v>
      </c>
      <c r="C22" s="22">
        <v>4.7567700000000004</v>
      </c>
      <c r="D22" s="22">
        <v>10.740589999999999</v>
      </c>
    </row>
    <row r="23" spans="1:4">
      <c r="A23" s="20">
        <v>0.95</v>
      </c>
      <c r="B23" s="22">
        <v>3.2212000000000001</v>
      </c>
      <c r="C23" s="22">
        <v>2.3046199999999999</v>
      </c>
      <c r="D23" s="22">
        <v>10.740589999999999</v>
      </c>
    </row>
    <row r="24" spans="1:4">
      <c r="A24" s="20">
        <v>0.97499999999999998</v>
      </c>
      <c r="B24" s="22">
        <v>5.33948</v>
      </c>
      <c r="C24" s="22">
        <v>4.7567700000000004</v>
      </c>
      <c r="D24" s="22">
        <v>10.740589999999999</v>
      </c>
    </row>
    <row r="25" spans="1:4">
      <c r="A25" s="20">
        <v>0.98</v>
      </c>
      <c r="B25" s="22">
        <v>3.2212000000000001</v>
      </c>
      <c r="C25" s="22">
        <v>2.3046199999999999</v>
      </c>
      <c r="D25" s="22">
        <v>10.740589999999999</v>
      </c>
    </row>
    <row r="26" spans="1:4" ht="15.75" thickBot="1">
      <c r="A26" s="21">
        <v>0.99</v>
      </c>
      <c r="B26" s="23">
        <v>5.33948</v>
      </c>
      <c r="C26" s="23">
        <v>4.7567700000000004</v>
      </c>
      <c r="D26" s="23">
        <v>10.740589999999999</v>
      </c>
    </row>
    <row r="27" spans="1:4" ht="15.75" thickTop="1"/>
  </sheetData>
  <mergeCells count="2">
    <mergeCell ref="A1:D1"/>
    <mergeCell ref="C2:D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A1:D3"/>
    </sheetView>
  </sheetViews>
  <sheetFormatPr defaultRowHeight="13.5"/>
  <cols>
    <col min="1" max="1" width="17.125" bestFit="1" customWidth="1"/>
    <col min="2" max="2" width="6.75" bestFit="1" customWidth="1"/>
    <col min="3" max="3" width="6.5" bestFit="1" customWidth="1"/>
    <col min="4" max="4" width="5.875" bestFit="1" customWidth="1"/>
  </cols>
  <sheetData>
    <row r="1" spans="1:4" ht="14.25" thickBot="1">
      <c r="A1" s="130" t="s">
        <v>27</v>
      </c>
      <c r="B1" s="130"/>
      <c r="C1" s="130"/>
      <c r="D1" s="130"/>
    </row>
    <row r="2" spans="1:4" ht="15" thickTop="1" thickBot="1">
      <c r="A2" s="5" t="s">
        <v>13</v>
      </c>
      <c r="B2" s="2" t="s">
        <v>28</v>
      </c>
      <c r="C2" s="24" t="s">
        <v>29</v>
      </c>
      <c r="D2" s="4" t="s">
        <v>7</v>
      </c>
    </row>
    <row r="3" spans="1:4" ht="14.25" thickBot="1">
      <c r="A3" s="5" t="s">
        <v>30</v>
      </c>
      <c r="B3" s="2">
        <v>6.3E-2</v>
      </c>
      <c r="C3" s="24">
        <v>0.70399999999999996</v>
      </c>
      <c r="D3" s="4">
        <v>0.48199999999999998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5"/>
    </sheetView>
  </sheetViews>
  <sheetFormatPr defaultRowHeight="13.5"/>
  <sheetData>
    <row r="1" spans="1:5" ht="14.25" thickBot="1">
      <c r="A1" s="132" t="s">
        <v>11</v>
      </c>
      <c r="B1" s="132"/>
      <c r="C1" s="132"/>
      <c r="D1" s="132"/>
      <c r="E1" s="132"/>
    </row>
    <row r="2" spans="1:5" ht="15" thickTop="1" thickBot="1">
      <c r="A2" s="6"/>
      <c r="B2" s="7" t="s">
        <v>9</v>
      </c>
      <c r="C2" s="2" t="s">
        <v>1</v>
      </c>
      <c r="D2" s="4" t="s">
        <v>6</v>
      </c>
      <c r="E2" s="4" t="s">
        <v>8</v>
      </c>
    </row>
    <row r="3" spans="1:5" ht="13.5" customHeight="1">
      <c r="A3" s="3" t="s">
        <v>2</v>
      </c>
      <c r="B3" s="1">
        <v>2.7709999999999999</v>
      </c>
      <c r="C3" s="1">
        <v>0.32500000000000001</v>
      </c>
      <c r="D3" s="1">
        <v>8.5289999999999999</v>
      </c>
      <c r="E3" s="1" t="s">
        <v>3</v>
      </c>
    </row>
    <row r="4" spans="1:5" ht="14.25" thickBot="1">
      <c r="A4" s="1" t="s">
        <v>10</v>
      </c>
      <c r="B4" s="1">
        <v>6.3E-2</v>
      </c>
      <c r="C4" s="1">
        <v>8.8999999999999996E-2</v>
      </c>
      <c r="D4" s="1">
        <v>0.70399999999999996</v>
      </c>
      <c r="E4" s="1">
        <v>0.48199999999999998</v>
      </c>
    </row>
    <row r="5" spans="1:5" ht="14.25" thickTop="1">
      <c r="A5" s="131" t="s">
        <v>4</v>
      </c>
      <c r="B5" s="131"/>
      <c r="C5" s="131"/>
      <c r="D5" s="131"/>
      <c r="E5" s="131"/>
    </row>
  </sheetData>
  <mergeCells count="2">
    <mergeCell ref="A5:E5"/>
    <mergeCell ref="A1:E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5" sqref="A1:C5"/>
    </sheetView>
  </sheetViews>
  <sheetFormatPr defaultRowHeight="13.5"/>
  <cols>
    <col min="1" max="1" width="16.125" bestFit="1" customWidth="1"/>
  </cols>
  <sheetData>
    <row r="1" spans="1:3" ht="14.25" thickBot="1">
      <c r="A1" s="133" t="s">
        <v>12</v>
      </c>
      <c r="B1" s="133"/>
      <c r="C1" s="133"/>
    </row>
    <row r="2" spans="1:3" ht="15" thickTop="1" thickBot="1">
      <c r="A2" s="9" t="s">
        <v>13</v>
      </c>
      <c r="B2" s="12" t="s">
        <v>17</v>
      </c>
      <c r="C2" s="9" t="s">
        <v>18</v>
      </c>
    </row>
    <row r="3" spans="1:3" ht="15">
      <c r="A3" s="8" t="s">
        <v>15</v>
      </c>
      <c r="B3" s="8">
        <v>132</v>
      </c>
      <c r="C3" s="13">
        <v>0.54320000000000002</v>
      </c>
    </row>
    <row r="4" spans="1:3" ht="15">
      <c r="A4" s="8" t="s">
        <v>16</v>
      </c>
      <c r="B4" s="8">
        <v>111</v>
      </c>
      <c r="C4" s="13">
        <v>0.45679999999999998</v>
      </c>
    </row>
    <row r="5" spans="1:3" ht="15.75" thickBot="1">
      <c r="A5" s="11" t="s">
        <v>14</v>
      </c>
      <c r="B5" s="10">
        <v>243</v>
      </c>
      <c r="C5" s="14">
        <v>1</v>
      </c>
    </row>
    <row r="6" spans="1:3" ht="14.25" thickTop="1"/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DATA</vt:lpstr>
      <vt:lpstr>Sheet1</vt:lpstr>
      <vt:lpstr>Sheet6</vt:lpstr>
      <vt:lpstr>Sheet4</vt:lpstr>
      <vt:lpstr>Sheet5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2020-12-04T09:09:50Z</dcterms:modified>
</cp:coreProperties>
</file>